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67" documentId="8_{2DBEA40B-223B-4087-B588-F8D1019EBB13}" xr6:coauthVersionLast="47" xr6:coauthVersionMax="47" xr10:uidLastSave="{599EF06A-9288-4230-ABD6-3E0BB8FEA220}"/>
  <bookViews>
    <workbookView xWindow="-108" yWindow="-108" windowWidth="23256" windowHeight="12456"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 r:id="rId7"/>
  </externalReferences>
  <definedNames>
    <definedName name="Early" localSheetId="1">'[1]Course Listing'!$A$1:$A$4</definedName>
    <definedName name="Early">#REF!</definedName>
    <definedName name="Econ">'[2]Course Listing'!$A$1:$A$3</definedName>
    <definedName name="Experiential" localSheetId="1">'[2]Course Listing'!$A$5:$A$8</definedName>
    <definedName name="Experiential">#REF!</definedName>
    <definedName name="Falls">Lists!$T$2:$T$8</definedName>
    <definedName name="First">'[3]Course Listing'!$A$1:$A$3</definedName>
    <definedName name="future_terms">Lists!$N$2:$N$20</definedName>
    <definedName name="Genres">'[3]Course Listing'!$A$30:$A$48</definedName>
    <definedName name="International">'[3]Course Listing'!$A$22:$A$28</definedName>
    <definedName name="MathOption">#REF!</definedName>
    <definedName name="Option">#REF!</definedName>
    <definedName name="OtherOption">#REF!</definedName>
    <definedName name="Practice1">'[4]Course Listing'!$A$1:$A$4</definedName>
    <definedName name="_xlnm.Print_Area" localSheetId="0">'Degree Planning Worksheet'!$C$3:$K$72</definedName>
    <definedName name="Recent" localSheetId="1">'[1]Course Listing'!$A$6:$A$9</definedName>
    <definedName name="Recent">#REF!</definedName>
    <definedName name="Second">'[3]Course Listing'!$A$5:$A$7</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<sst xmlns="http://schemas.openxmlformats.org/spreadsheetml/2006/main" count="308" uniqueCount="169">
  <si>
    <t>B.A. in Fine Arts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</si>
  <si>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</si>
  <si>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</si>
  <si>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</si>
  <si>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</si>
  <si>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</si>
  <si>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</si>
  <si>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</si>
  <si>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</si>
  <si>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</si>
  <si>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</si>
  <si>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</si>
  <si>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</si>
  <si>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</si>
  <si>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</si>
  <si>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 xml:space="preserve">Course Requirements </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</si>
  <si>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</si>
  <si>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</si>
  <si>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</si>
  <si>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</si>
  <si>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</si>
  <si>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</si>
  <si>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</si>
  <si>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</si>
  <si>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</si>
  <si>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</si>
  <si>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</si>
  <si>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</si>
  <si>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</si>
  <si>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</si>
  <si>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</si>
  <si>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</si>
  <si>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</si>
  <si>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</si>
  <si>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</si>
  <si>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</si>
  <si>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</si>
  <si>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</si>
  <si>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</si>
  <si>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</si>
  <si>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</si>
  <si>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 xml:space="preserve">CCM Math Placement </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</si>
  <si>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</si>
  <si>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</si>
  <si>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</si>
  <si>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</si>
  <si>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</si>
  <si>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</si>
  <si>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</si>
  <si>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</si>
  <si>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(45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</si>
  <si>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</si>
  <si>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AH1000CCI: Introduction to the History of Art I</t>
  </si>
  <si>
    <t>AH1020CCI: Introduction to the History of Art II</t>
  </si>
  <si>
    <r>
      <rPr>
        <b/>
        <sz val="11"/>
        <color rgb="FFFF0000"/>
        <rFont val="Arial"/>
        <family val="2"/>
      </rPr>
      <t xml:space="preserve">AR3090CCR: Junior Seminar </t>
    </r>
    <r>
      <rPr>
        <sz val="11"/>
        <color rgb="FFE26B0A"/>
        <rFont val="Arial"/>
        <family val="2"/>
      </rPr>
      <t>(junior + [FA major])</t>
    </r>
  </si>
  <si>
    <r>
      <t xml:space="preserve">AR4075: Portfolio Review - 1 credit </t>
    </r>
    <r>
      <rPr>
        <sz val="11"/>
        <color theme="9" tint="-0.249977111117893"/>
        <rFont val="Arial"/>
        <family val="2"/>
      </rPr>
      <t>(senior + FA major)</t>
    </r>
  </si>
  <si>
    <r>
      <t xml:space="preserve">AR4095CCC: Senior Project </t>
    </r>
    <r>
      <rPr>
        <sz val="11"/>
        <color theme="9" tint="-0.249977111117893"/>
        <rFont val="Arial"/>
        <family val="2"/>
      </rPr>
      <t>(senior + FA major)</t>
    </r>
  </si>
  <si>
    <t>Core Elective</t>
  </si>
  <si>
    <t>Arts Elective</t>
  </si>
  <si>
    <t>Major Elective</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</si>
  <si>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</si>
  <si>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</si>
  <si>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</si>
  <si>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</si>
  <si>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</si>
  <si>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</si>
  <si>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</si>
  <si>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</si>
  <si>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</si>
  <si>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Fine Arts - Advising Information</t>
  </si>
  <si>
    <r>
      <rPr>
        <b/>
        <sz val="10"/>
        <rFont val="Arial"/>
        <family val="2"/>
      </rPr>
      <t xml:space="preserve">Departmental Honors: </t>
    </r>
    <r>
      <rPr>
        <sz val="10"/>
        <rFont val="Arial"/>
        <family val="2"/>
      </rPr>
      <t xml:space="preserve">Students with a GPA of 3.7 or above in five upper-level Fine Arts courses are eligible for departmental honors.  </t>
    </r>
  </si>
  <si>
    <t>Course Frequency (subject to change):</t>
  </si>
  <si>
    <t>Courses offered only in fall:</t>
  </si>
  <si>
    <t>AR1010 Drawing I</t>
  </si>
  <si>
    <t xml:space="preserve">AR1015 Painting I </t>
  </si>
  <si>
    <t>Courses offered only in spring:</t>
  </si>
  <si>
    <t>AR 1016 Drawing II</t>
  </si>
  <si>
    <t>AR3090CCR: Junior Seminar - offered every spring</t>
  </si>
  <si>
    <r>
      <rPr>
        <b/>
        <sz val="10"/>
        <color rgb="FF000000"/>
        <rFont val="Arial"/>
        <family val="2"/>
      </rPr>
      <t>Courses that must be taken at AUP</t>
    </r>
    <r>
      <rPr>
        <sz val="10"/>
        <color rgb="FF000000"/>
        <rFont val="Arial"/>
        <family val="2"/>
      </rPr>
      <t xml:space="preserve"> (equivalency for externally taken courses is very unlikely):</t>
    </r>
  </si>
  <si>
    <t xml:space="preserve"> AR 1020 Materials &amp; Techniques of the Masters </t>
  </si>
  <si>
    <t>General Academic Policy</t>
  </si>
  <si>
    <t>Global Liberal Arts Core Curriculum (GLACC) Requirements:</t>
  </si>
  <si>
    <r>
      <rPr>
        <b/>
        <sz val="10"/>
        <color rgb="FF000000"/>
        <rFont val="Arial"/>
        <family val="2"/>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family val="2"/>
      </rPr>
      <t xml:space="preserve">a. </t>
    </r>
    <r>
      <rPr>
        <b/>
        <sz val="10"/>
        <color rgb="FF000000"/>
        <rFont val="Arial"/>
        <family val="2"/>
      </rPr>
      <t>Integrative Inquiry and Minor Courses:</t>
    </r>
    <r>
      <rPr>
        <sz val="10"/>
        <color rgb="FF000000"/>
        <rFont val="Arial"/>
        <family val="2"/>
      </rPr>
      <t xml:space="preserve"> Integrative Inquiry courses may double count with a student’s minor(s).
b. </t>
    </r>
    <r>
      <rPr>
        <b/>
        <sz val="10"/>
        <color rgb="FF000000"/>
        <rFont val="Arial"/>
        <family val="2"/>
      </rPr>
      <t>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c. </t>
    </r>
    <r>
      <rPr>
        <b/>
        <sz val="10"/>
        <color rgb="FF000000"/>
        <rFont val="Arial"/>
        <family val="2"/>
      </rPr>
      <t xml:space="preserve">Integrative Inquiry for double majors: Courses fulfilling the requirements of one major can be used to satisfy the Integrative Inquiry requirement. Integrative Inquiry courses must be in at least two different disciplines, only one of which can be a major discipline. 
</t>
    </r>
    <r>
      <rPr>
        <sz val="10"/>
        <color rgb="FF000000"/>
        <rFont val="Arial"/>
        <family val="2"/>
      </rPr>
      <t xml:space="preserve">d.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family val="2"/>
      </rPr>
      <t>Students with transfer courses having been granted Integrative Inquiry (CCI) equivalency</t>
    </r>
    <r>
      <rPr>
        <sz val="10"/>
        <color rgb="FF000000"/>
        <rFont val="Arial"/>
        <family val="2"/>
      </rPr>
      <t xml:space="preserve"> must complete at least one (1) Integrative Inquiry (CCI) course at AUP.
</t>
    </r>
  </si>
  <si>
    <r>
      <rPr>
        <b/>
        <sz val="10"/>
        <color rgb="FF000000"/>
        <rFont val="Arial"/>
        <family val="2"/>
      </rPr>
      <t xml:space="preserve">GLACC courses other than Integrative Inquiry (CCI): </t>
    </r>
    <r>
      <rPr>
        <sz val="10"/>
        <color rgb="FF000000"/>
        <rFont val="Arial"/>
        <family val="2"/>
      </rPr>
      <t>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</si>
  <si>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</si>
  <si>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</si>
  <si>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</si>
  <si>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</si>
  <si>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</si>
  <si>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</si>
  <si>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</si>
  <si>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</si>
  <si>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</si>
  <si>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</si>
  <si>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</si>
  <si>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</si>
  <si>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</si>
  <si>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</si>
  <si>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</si>
  <si>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</si>
  <si>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</si>
  <si>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</si>
  <si>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</si>
  <si>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</si>
  <si>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</si>
  <si>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</si>
  <si>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</si>
  <si>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</si>
  <si>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</si>
  <si>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</si>
  <si>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 xml:space="preserve">AR1010CCI: Intro To Drawing </t>
  </si>
  <si>
    <t>Terms</t>
  </si>
  <si>
    <t>Future_terms</t>
  </si>
  <si>
    <t>Years</t>
  </si>
  <si>
    <t>Grades</t>
  </si>
  <si>
    <t>Falls</t>
  </si>
  <si>
    <t>Springs</t>
  </si>
  <si>
    <t>Even Falls</t>
  </si>
  <si>
    <t>Even Springs</t>
  </si>
  <si>
    <t>odd Falls</t>
  </si>
  <si>
    <t>OddSpring</t>
  </si>
  <si>
    <t xml:space="preserve">AR1015CCI: Painting I </t>
  </si>
  <si>
    <t>Placed MA1005 or MA0900 (waiver test)</t>
  </si>
  <si>
    <t>start with</t>
  </si>
  <si>
    <t>1st Year</t>
  </si>
  <si>
    <t>A</t>
  </si>
  <si>
    <t>AR1032CCI: Intro To Sculpture</t>
  </si>
  <si>
    <t>CCM Equivalency with transfer credits</t>
  </si>
  <si>
    <t>2nd Year</t>
  </si>
  <si>
    <t>A-</t>
  </si>
  <si>
    <t xml:space="preserve">AR1061CCI: Digital Photography </t>
  </si>
  <si>
    <t>Placed into MA0900 (Algebra test)</t>
  </si>
  <si>
    <t>3rd Year</t>
  </si>
  <si>
    <t>B+</t>
  </si>
  <si>
    <t>Placed into MA1020CCM Stats (Algebra test)</t>
  </si>
  <si>
    <t>4th Year</t>
  </si>
  <si>
    <t>B</t>
  </si>
  <si>
    <t>Placed into MA1020CCM Stats or MA1025CCM Precalc (Algebra test)</t>
  </si>
  <si>
    <t>B-</t>
  </si>
  <si>
    <t>Placed into MA1030CCM Calc (Precalc test)</t>
  </si>
  <si>
    <t>C+</t>
  </si>
  <si>
    <t>Precalc test not validated - must take algebra test</t>
  </si>
  <si>
    <t>C</t>
  </si>
  <si>
    <t>FM1019CCDI: Principles of Video Production</t>
  </si>
  <si>
    <t>MUST TAKE WAIVER TEST!!!</t>
  </si>
  <si>
    <t>C-</t>
  </si>
  <si>
    <t xml:space="preserve">AR1020CCI: Materials &amp; Techniques of the Masters </t>
  </si>
  <si>
    <t>D+</t>
  </si>
  <si>
    <t>Any course coded AR (note the course number to the right)</t>
  </si>
  <si>
    <t>Yes</t>
  </si>
  <si>
    <t>D</t>
  </si>
  <si>
    <t>No - must take math</t>
  </si>
  <si>
    <t>D-</t>
  </si>
  <si>
    <t>F</t>
  </si>
  <si>
    <t>AP</t>
  </si>
  <si>
    <t>NA</t>
  </si>
  <si>
    <t>CR</t>
  </si>
  <si>
    <t>NC</t>
  </si>
  <si>
    <t>N/A</t>
  </si>
  <si>
    <t>W</t>
  </si>
  <si>
    <t>&gt; 6 years</t>
  </si>
  <si>
    <t>AU</t>
  </si>
  <si>
    <t>AH/PL3074: Philosophy of Aesthetics (sophomore + EN1010)</t>
  </si>
  <si>
    <t>Any course from the Creative Writing major</t>
  </si>
  <si>
    <t>Any course coded AH</t>
  </si>
  <si>
    <t>Any course coded DR</t>
  </si>
  <si>
    <t>Any course coded FM</t>
  </si>
  <si>
    <t>Any course coded VC</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</si>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</sst>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i/>
      <sz val="11"/>
      <name val="Arial"/>
      <family val="2"/>
    </font>
    <font>
      <sz val="12"/>
      <name val="Calibri"/>
      <family val="2"/>
    </font>
    <font>
      <b/>
      <sz val="16"/>
      <name val="Arial"/>
      <family val="2"/>
    </font>
    <font>
      <b/>
      <sz val="10"/>
      <color rgb="FF000000"/>
      <name val="Arial"/>
      <family val="2"/>
    </font>
    <font>
      <b/>
      <sz val="10"/>
      <color rgb="FFFF0000"/>
      <name val="Arial"/>
      <family val="2"/>
    </font>
    <font>
      <b/>
      <sz val="11"/>
      <color rgb="FFFF0000"/>
      <name val="Arial"/>
      <family val="2"/>
    </font>
    <font>
      <sz val="11"/>
      <color rgb="FFE26B0A"/>
      <name val="Arial"/>
      <family val="2"/>
    </font>
    <font>
      <b/>
      <sz val="16"/>
      <color rgb="FFFFFFFF"/>
      <name val="Arial"/>
      <family val="2"/>
    </font>
    <font>
      <b/>
      <sz val="16"/>
      <color rgb="FFE26B0A"/>
      <name val="Arial"/>
      <family val="2"/>
    </font>
    <font>
      <b/>
      <sz val="16"/>
      <color theme="0"/>
      <name val="Arial"/>
      <family val="2"/>
    </font>
    <font>
      <sz val="9"/>
      <color theme="5" tint="-0.249977111117893"/>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9">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0" fillId="0" borderId="0" applyNumberFormat="0" applyFill="0" applyBorder="0" applyAlignment="0" applyProtection="0"/>
  </cellStyleXfs>
  <cellXfs count="165">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5"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36" fillId="0" borderId="0" xfId="0" applyFont="1"/>
    <xf numFmtId="0" fontId="37" fillId="0" borderId="0" xfId="0" applyFont="1" applyAlignment="1">
      <alignment horizontal="left" vertical="center"/>
    </xf>
    <xf numFmtId="0" fontId="1" fillId="0" borderId="0" xfId="0" quotePrefix="1" applyFont="1"/>
    <xf numFmtId="0" fontId="0" fillId="0" borderId="0" xfId="0" applyAlignment="1">
      <alignment horizontal="left" vertical="center" wrapText="1"/>
    </xf>
    <xf numFmtId="0" fontId="4" fillId="2" borderId="0" xfId="0" applyFont="1" applyFill="1" applyAlignment="1">
      <alignment horizontal="left" vertical="center" wrapText="1"/>
    </xf>
    <xf numFmtId="0" fontId="38" fillId="0" borderId="0" xfId="0" applyFont="1" applyAlignment="1">
      <alignment horizontal="left" vertical="center" wrapText="1"/>
    </xf>
    <xf numFmtId="0" fontId="0" fillId="0" borderId="0" xfId="0" applyAlignment="1">
      <alignment horizontal="left" vertical="center"/>
    </xf>
    <xf numFmtId="0" fontId="1" fillId="6" borderId="5" xfId="0" applyFont="1" applyFill="1" applyBorder="1" applyAlignment="1">
      <alignment horizontal="left" vertical="center" wrapText="1"/>
    </xf>
    <xf numFmtId="0" fontId="0" fillId="9" borderId="6" xfId="0" applyFill="1" applyBorder="1" applyAlignment="1">
      <alignment vertical="center" wrapText="1"/>
    </xf>
    <xf numFmtId="0" fontId="4" fillId="9" borderId="6" xfId="0" applyFont="1" applyFill="1" applyBorder="1" applyAlignment="1">
      <alignment vertical="center" wrapText="1"/>
    </xf>
    <xf numFmtId="0" fontId="4" fillId="9" borderId="7"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5" xfId="0" applyFont="1" applyFill="1" applyBorder="1" applyAlignment="1">
      <alignment horizontal="left" vertical="center" wrapText="1"/>
    </xf>
    <xf numFmtId="0" fontId="0" fillId="8" borderId="6" xfId="0" applyFill="1" applyBorder="1" applyAlignment="1">
      <alignment vertical="center" wrapText="1"/>
    </xf>
    <xf numFmtId="0" fontId="4" fillId="8" borderId="6" xfId="0" applyFont="1" applyFill="1" applyBorder="1" applyAlignment="1">
      <alignment vertical="center" wrapText="1"/>
    </xf>
    <xf numFmtId="0" fontId="4" fillId="8" borderId="7" xfId="0" applyFont="1" applyFill="1" applyBorder="1" applyAlignment="1">
      <alignment vertical="center" wrapText="1"/>
    </xf>
    <xf numFmtId="0" fontId="1" fillId="7" borderId="5" xfId="0" applyFont="1" applyFill="1" applyBorder="1" applyAlignment="1">
      <alignment horizontal="left" vertical="center" wrapText="1"/>
    </xf>
    <xf numFmtId="0" fontId="0" fillId="10" borderId="6" xfId="0" applyFill="1" applyBorder="1" applyAlignment="1">
      <alignment vertical="center" wrapText="1"/>
    </xf>
    <xf numFmtId="0" fontId="4" fillId="10" borderId="6"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38" fillId="24" borderId="8" xfId="0" applyFont="1" applyFill="1" applyBorder="1" applyAlignment="1">
      <alignment horizontal="left" vertical="center" wrapText="1"/>
    </xf>
    <xf numFmtId="0" fontId="0" fillId="24" borderId="6" xfId="0" applyFill="1" applyBorder="1" applyAlignment="1">
      <alignment horizontal="left" vertical="center" wrapText="1"/>
    </xf>
    <xf numFmtId="0" fontId="4" fillId="24" borderId="6" xfId="0" applyFont="1" applyFill="1" applyBorder="1" applyAlignment="1">
      <alignment horizontal="left" vertical="center" wrapText="1"/>
    </xf>
    <xf numFmtId="0" fontId="4" fillId="24" borderId="7" xfId="0" applyFont="1" applyFill="1" applyBorder="1" applyAlignment="1">
      <alignment horizontal="left" vertical="center" wrapText="1"/>
    </xf>
    <xf numFmtId="0" fontId="4" fillId="24" borderId="0" xfId="0" applyFont="1" applyFill="1" applyAlignment="1">
      <alignment horizontal="left" vertical="center" wrapText="1"/>
    </xf>
    <xf numFmtId="0" fontId="39" fillId="24" borderId="0" xfId="0" applyFont="1" applyFill="1" applyAlignment="1">
      <alignment horizontal="left" vertical="center" wrapText="1"/>
    </xf>
    <xf numFmtId="0" fontId="29" fillId="24" borderId="0" xfId="0" applyFont="1" applyFill="1" applyAlignment="1">
      <alignment horizontal="left" vertical="center" wrapText="1"/>
    </xf>
    <xf numFmtId="0" fontId="20" fillId="4" borderId="0" xfId="0" applyFont="1" applyFill="1" applyAlignment="1">
      <alignment horizontal="left" vertical="center"/>
    </xf>
    <xf numFmtId="0" fontId="45" fillId="11" borderId="0" xfId="0" applyFont="1" applyFill="1" applyAlignment="1">
      <alignment horizontal="left" vertical="center"/>
    </xf>
    <xf numFmtId="0" fontId="6" fillId="8" borderId="0" xfId="0" applyFont="1" applyFill="1" applyAlignment="1">
      <alignment vertical="center" wrapText="1"/>
    </xf>
    <xf numFmtId="0" fontId="6" fillId="8" borderId="0" xfId="0" applyFont="1" applyFill="1" applyAlignment="1">
      <alignment vertical="center"/>
    </xf>
    <xf numFmtId="0" fontId="8" fillId="8" borderId="0" xfId="0" applyFont="1" applyFill="1" applyAlignment="1" applyProtection="1">
      <alignment horizontal="left"/>
      <protection locked="0"/>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5" fillId="15" borderId="3" xfId="0" applyFont="1" applyFill="1" applyBorder="1" applyAlignment="1">
      <alignment horizontal="left" vertical="center"/>
    </xf>
    <xf numFmtId="0" fontId="15" fillId="8" borderId="0" xfId="0" applyFont="1" applyFill="1" applyAlignment="1">
      <alignment vertical="center" wrapText="1"/>
    </xf>
    <xf numFmtId="0" fontId="41" fillId="0" borderId="0" xfId="0" applyFont="1" applyAlignment="1">
      <alignment vertical="center"/>
    </xf>
    <xf numFmtId="0" fontId="15" fillId="0" borderId="0" xfId="0" applyFont="1" applyAlignment="1">
      <alignment vertical="center"/>
    </xf>
    <xf numFmtId="0" fontId="9" fillId="9" borderId="0" xfId="0" applyFont="1" applyFill="1" applyAlignment="1">
      <alignment horizontal="left" vertical="center"/>
    </xf>
    <xf numFmtId="0" fontId="15" fillId="0" borderId="0" xfId="0" applyFont="1" applyAlignment="1">
      <alignment vertical="center" wrapText="1"/>
    </xf>
    <xf numFmtId="0" fontId="8" fillId="8" borderId="0" xfId="0" applyFont="1" applyFill="1" applyAlignment="1" applyProtection="1">
      <alignment horizontal="left" vertical="center"/>
      <protection locked="0"/>
    </xf>
    <xf numFmtId="0" fontId="31" fillId="0" borderId="0" xfId="0" applyFont="1" applyAlignment="1">
      <alignment vertical="center" wrapText="1"/>
    </xf>
    <xf numFmtId="0" fontId="46" fillId="25" borderId="0" xfId="0" applyFont="1" applyFill="1" applyAlignment="1" applyProtection="1">
      <alignment horizontal="left" vertical="center"/>
      <protection locked="0"/>
    </xf>
    <xf numFmtId="0" fontId="8" fillId="17" borderId="0" xfId="0" applyFont="1" applyFill="1" applyAlignment="1" applyProtection="1">
      <alignment horizontal="center" vertical="center"/>
      <protection locked="0"/>
    </xf>
    <xf numFmtId="0" fontId="6" fillId="0" borderId="0" xfId="0" applyFont="1" applyAlignment="1">
      <alignment vertical="center" wrapText="1"/>
    </xf>
    <xf numFmtId="0" fontId="8" fillId="17" borderId="0" xfId="0" applyFont="1" applyFill="1" applyAlignment="1" applyProtection="1">
      <alignment horizontal="left" vertical="center"/>
      <protection locked="0"/>
    </xf>
    <xf numFmtId="0" fontId="10" fillId="0" borderId="0" xfId="0" applyFont="1" applyAlignment="1" applyProtection="1">
      <alignment horizontal="left" vertical="center"/>
      <protection locked="0"/>
    </xf>
    <xf numFmtId="0" fontId="10" fillId="0" borderId="0" xfId="0" applyFont="1" applyAlignment="1">
      <alignment vertical="center" wrapText="1"/>
    </xf>
    <xf numFmtId="0" fontId="41" fillId="0" borderId="0" xfId="0" applyFont="1" applyAlignment="1">
      <alignment vertical="center" wrapText="1"/>
    </xf>
    <xf numFmtId="0" fontId="6" fillId="0" borderId="0" xfId="0" applyFont="1" applyAlignment="1">
      <alignment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8" fillId="0" borderId="0" xfId="0" applyFont="1" applyAlignment="1" applyProtection="1">
      <alignment horizontal="left" vertical="center"/>
      <protection locked="0"/>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30" fillId="12" borderId="0" xfId="1" applyFill="1" applyAlignment="1">
      <alignment horizontal="center" vertical="center"/>
    </xf>
    <xf numFmtId="0" fontId="32" fillId="19" borderId="0" xfId="0" applyFont="1" applyFill="1" applyAlignment="1">
      <alignment horizontal="center" vertical="center"/>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9" fillId="9" borderId="0" xfId="0" applyFont="1" applyFill="1" applyAlignment="1">
      <alignment vertical="center"/>
    </xf>
    <xf numFmtId="0" fontId="27" fillId="10" borderId="0" xfId="0" applyFont="1" applyFill="1" applyAlignment="1">
      <alignment horizontal="center"/>
    </xf>
    <xf numFmtId="0" fontId="1" fillId="5" borderId="0" xfId="0" applyFont="1" applyFill="1" applyAlignment="1">
      <alignment horizontal="center"/>
    </xf>
    <xf numFmtId="0" fontId="15" fillId="0" borderId="0" xfId="0" applyFont="1" applyAlignment="1">
      <alignment horizontal="left" vertical="center" wrapText="1"/>
    </xf>
    <xf numFmtId="0" fontId="39" fillId="4" borderId="0" xfId="0" applyFont="1" applyFill="1" applyAlignment="1">
      <alignment horizontal="left" vertical="center"/>
    </xf>
    <xf numFmtId="0" fontId="29" fillId="24" borderId="6" xfId="0" applyFont="1" applyFill="1" applyBorder="1" applyAlignment="1">
      <alignment horizontal="left" vertical="center" wrapText="1"/>
    </xf>
    <xf numFmtId="0" fontId="29" fillId="9" borderId="6" xfId="0" applyFont="1" applyFill="1" applyBorder="1" applyAlignment="1">
      <alignment vertical="center" wrapText="1"/>
    </xf>
    <xf numFmtId="0" fontId="29" fillId="10" borderId="7" xfId="0" applyFont="1" applyFill="1" applyBorder="1" applyAlignment="1">
      <alignment vertical="center" wrapText="1"/>
    </xf>
  </cellXfs>
  <cellStyles count="2">
    <cellStyle name="Hyperlink" xfId="1" builtinId="8"/>
    <cellStyle name="Normal" xfId="0" builtinId="0"/>
  </cellStyles>
  <dxfs count="43">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8" tint="-0.499984740745262"/>
      </font>
      <fill>
        <patternFill>
          <bgColor theme="8" tint="0.59996337778862885"/>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rgb="FFFFFF99"/>
        </patternFill>
      </fill>
    </dxf>
    <dxf>
      <fill>
        <patternFill>
          <bgColor theme="9" tint="0.59996337778862885"/>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eetMetadata" Target="metadata.xml"/><Relationship Id="rId5" Type="http://schemas.openxmlformats.org/officeDocument/2006/relationships/externalLink" Target="externalLinks/externalLink2.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styles" Target="styles.xml"/><Relationship Id="rId14" Type="http://schemas.microsoft.com/office/2017/06/relationships/rdRichValueStructure" Target="richData/rdrichvaluestructure.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Environmental%20Studies%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pedu-my.sharepoint.com/Users/lyankova/Downloads/Film%20Studies%202021_0%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upedu-my.sharepoint.com/Users/lyankova/Downloads/Fine%20Arts%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3"/>
  <sheetViews>
    <sheetView tabSelected="1" topLeftCell="B1" zoomScaleNormal="100" workbookViewId="0">
      <pane ySplit="7" topLeftCell="A8" activePane="bottomLeft" state="frozen"/>
      <selection pane="bottomLeft" activeCell="G4" sqref="F4:H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44" t="e" vm="1">
        <v>#VALUE!</v>
      </c>
      <c r="D1" s="152" t="s">
        <v>0</v>
      </c>
      <c r="E1" s="152"/>
      <c r="F1" s="152"/>
      <c r="G1" s="153">
        <v>2026</v>
      </c>
      <c r="H1" s="155" t="str">
        <f>_xlfn.CONCAT("- ",G1+1)</f>
        <v>- 2027</v>
      </c>
      <c r="I1" s="28"/>
      <c r="J1" s="147" t="s">
        <v>1</v>
      </c>
      <c r="K1" s="147"/>
      <c r="L1" s="28"/>
      <c r="M1" s="35"/>
      <c r="N1" s="35"/>
      <c r="O1" s="151" t="s">
        <v>2</v>
      </c>
    </row>
    <row r="2" spans="1:20" ht="15" customHeight="1">
      <c r="A2" s="14"/>
      <c r="B2" s="35"/>
      <c r="C2" s="144"/>
      <c r="D2" s="152"/>
      <c r="E2" s="152"/>
      <c r="F2" s="152"/>
      <c r="G2" s="154"/>
      <c r="H2" s="155"/>
      <c r="I2" s="28"/>
      <c r="J2" s="31" t="s">
        <v>3</v>
      </c>
      <c r="K2" s="29">
        <f>SUMIF(J:J,J2,I:I)</f>
        <v>128</v>
      </c>
      <c r="L2" s="75" t="str">
        <f>CONCATENATE("You have ", SUM(K4:K5)," credits so far.")</f>
        <v>You have 0 credits so far.</v>
      </c>
      <c r="M2" s="35"/>
      <c r="N2" s="35"/>
      <c r="O2" s="151"/>
    </row>
    <row r="3" spans="1:20" ht="15" customHeight="1">
      <c r="A3" s="14"/>
      <c r="B3" s="35"/>
      <c r="C3" s="144"/>
      <c r="D3" s="152"/>
      <c r="E3" s="152"/>
      <c r="F3" s="152"/>
      <c r="G3" s="154"/>
      <c r="H3" s="155"/>
      <c r="I3" s="28"/>
      <c r="J3" s="31" t="s">
        <v>4</v>
      </c>
      <c r="K3" s="29">
        <f>SUMIF(J:J,J3,I:I)</f>
        <v>0</v>
      </c>
      <c r="L3" s="143" t="s">
        <v>5</v>
      </c>
      <c r="M3" s="35"/>
      <c r="N3" s="35"/>
      <c r="O3" s="151"/>
    </row>
    <row r="4" spans="1:20" s="8" customFormat="1" ht="16.5" customHeight="1">
      <c r="A4" s="14"/>
      <c r="B4" s="36"/>
      <c r="C4" s="5" t="s">
        <v>6</v>
      </c>
      <c r="E4" s="6" t="s">
        <v>7</v>
      </c>
      <c r="F4" s="156"/>
      <c r="G4" s="156"/>
      <c r="H4" s="156"/>
      <c r="I4" s="28"/>
      <c r="J4" s="31" t="s">
        <v>8</v>
      </c>
      <c r="K4" s="29">
        <f>SUMIF(J:J,J4,I:I)</f>
        <v>0</v>
      </c>
      <c r="L4" s="143"/>
      <c r="M4" s="36"/>
      <c r="N4" s="36"/>
      <c r="O4" s="151"/>
    </row>
    <row r="5" spans="1:20" s="8" customFormat="1" ht="16.5" customHeight="1">
      <c r="A5" s="14"/>
      <c r="B5" s="36"/>
      <c r="C5" s="5" t="s">
        <v>9</v>
      </c>
      <c r="E5" s="6" t="s">
        <v>10</v>
      </c>
      <c r="F5" s="156"/>
      <c r="G5" s="156"/>
      <c r="H5" s="156"/>
      <c r="I5" s="28"/>
      <c r="J5" s="32" t="s">
        <v>11</v>
      </c>
      <c r="K5" s="30">
        <f>SUMIF(J:J,J5,I:I)</f>
        <v>0</v>
      </c>
      <c r="L5" s="75" t="str">
        <f>CONCATENATE("You have ", 128-SUM(K4:K5), " credits left to earn.")</f>
        <v>You have 128 credits left to earn.</v>
      </c>
      <c r="M5" s="36"/>
      <c r="N5" s="36"/>
      <c r="O5" s="151"/>
    </row>
    <row r="6" spans="1:20" s="8" customFormat="1" ht="16.5" customHeight="1">
      <c r="A6" s="14"/>
      <c r="B6" s="36"/>
      <c r="C6" s="5" t="s">
        <v>12</v>
      </c>
      <c r="E6" s="6" t="s">
        <v>13</v>
      </c>
      <c r="F6" s="156"/>
      <c r="G6" s="156"/>
      <c r="H6" s="156"/>
      <c r="I6" s="28"/>
      <c r="J6" s="24" t="s">
        <v>14</v>
      </c>
      <c r="K6" s="26">
        <f>SUM(K2:K5)</f>
        <v>128</v>
      </c>
      <c r="L6" s="76"/>
      <c r="M6" s="36"/>
      <c r="N6" s="36"/>
      <c r="O6" s="151"/>
    </row>
    <row r="7" spans="1:20" s="8" customFormat="1" ht="36.75" customHeight="1">
      <c r="A7" s="14"/>
      <c r="B7" s="36"/>
      <c r="C7" s="116" t="s">
        <v>15</v>
      </c>
      <c r="D7" s="21"/>
      <c r="E7" s="20"/>
      <c r="F7" s="27" t="s">
        <v>16</v>
      </c>
      <c r="G7" s="27" t="s">
        <v>17</v>
      </c>
      <c r="H7" s="27" t="s">
        <v>18</v>
      </c>
      <c r="I7" s="13" t="s">
        <v>19</v>
      </c>
      <c r="J7" s="13" t="s">
        <v>20</v>
      </c>
      <c r="K7" s="148" t="s">
        <v>21</v>
      </c>
      <c r="L7" s="149"/>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57"/>
      <c r="L10" s="157"/>
      <c r="M10" s="19"/>
      <c r="N10" s="35"/>
      <c r="O10" s="8"/>
      <c r="P10" s="8"/>
    </row>
    <row r="11" spans="1:20" ht="15.75" customHeight="1">
      <c r="A11" s="14"/>
      <c r="B11" s="22"/>
      <c r="C11" s="146" t="s">
        <v>26</v>
      </c>
      <c r="D11" s="146"/>
      <c r="E11" s="146"/>
      <c r="F11" s="41" t="s">
        <v>27</v>
      </c>
      <c r="G11" s="41" t="s">
        <v>27</v>
      </c>
      <c r="H11" s="39"/>
      <c r="I11" s="40">
        <v>4</v>
      </c>
      <c r="J11" s="10" t="s">
        <v>3</v>
      </c>
      <c r="K11" s="133"/>
      <c r="L11" s="133"/>
      <c r="M11" s="19"/>
      <c r="N11" s="35"/>
      <c r="O11" s="8"/>
      <c r="P11" s="8"/>
    </row>
    <row r="12" spans="1:20" ht="15.75" customHeight="1">
      <c r="A12" s="14"/>
      <c r="B12" s="22"/>
      <c r="C12" s="146" t="s">
        <v>26</v>
      </c>
      <c r="D12" s="146"/>
      <c r="E12" s="146"/>
      <c r="F12" s="41" t="s">
        <v>27</v>
      </c>
      <c r="G12" s="41" t="s">
        <v>27</v>
      </c>
      <c r="H12" s="39"/>
      <c r="I12" s="40">
        <v>4</v>
      </c>
      <c r="J12" s="10" t="s">
        <v>3</v>
      </c>
      <c r="K12" s="133"/>
      <c r="L12" s="133"/>
      <c r="M12" s="19"/>
      <c r="N12" s="35"/>
      <c r="O12" s="8"/>
      <c r="P12" s="8"/>
    </row>
    <row r="13" spans="1:20" ht="15.75" customHeight="1">
      <c r="A13" s="14"/>
      <c r="B13" s="22"/>
      <c r="C13" s="134" t="s">
        <v>28</v>
      </c>
      <c r="D13" s="134"/>
      <c r="E13" s="134"/>
      <c r="F13" s="41" t="s">
        <v>27</v>
      </c>
      <c r="G13" s="41" t="s">
        <v>27</v>
      </c>
      <c r="H13" s="39"/>
      <c r="I13" s="40">
        <v>4</v>
      </c>
      <c r="J13" s="10" t="s">
        <v>3</v>
      </c>
      <c r="K13" s="133"/>
      <c r="L13" s="133"/>
      <c r="M13" s="19"/>
      <c r="N13" s="35"/>
    </row>
    <row r="14" spans="1:20" ht="15.75" customHeight="1">
      <c r="A14" s="14"/>
      <c r="B14" s="22"/>
      <c r="C14" s="134" t="s">
        <v>29</v>
      </c>
      <c r="D14" s="134"/>
      <c r="E14" s="134"/>
      <c r="F14" s="41" t="s">
        <v>27</v>
      </c>
      <c r="G14" s="41" t="s">
        <v>27</v>
      </c>
      <c r="H14" s="39"/>
      <c r="I14" s="40">
        <v>4</v>
      </c>
      <c r="J14" s="10" t="s">
        <v>3</v>
      </c>
      <c r="K14" s="133"/>
      <c r="L14" s="133"/>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34" t="s">
        <v>31</v>
      </c>
      <c r="D16" s="134"/>
      <c r="E16" s="134"/>
      <c r="F16" s="41" t="s">
        <v>27</v>
      </c>
      <c r="G16" s="41" t="s">
        <v>27</v>
      </c>
      <c r="H16" s="39" t="s">
        <v>32</v>
      </c>
      <c r="I16" s="40" t="s">
        <v>33</v>
      </c>
      <c r="J16" s="10" t="s">
        <v>3</v>
      </c>
      <c r="K16" s="133"/>
      <c r="L16" s="133"/>
      <c r="M16" s="19"/>
      <c r="N16" s="35"/>
    </row>
    <row r="17" spans="1:14" s="9" customFormat="1" ht="24" customHeight="1">
      <c r="A17" s="14"/>
      <c r="B17" s="22"/>
      <c r="C17" s="66" t="s">
        <v>34</v>
      </c>
      <c r="D17" s="18"/>
      <c r="E17" s="12"/>
      <c r="F17" s="12"/>
      <c r="G17" s="12"/>
      <c r="H17" s="12"/>
      <c r="I17" s="12"/>
      <c r="J17" s="12"/>
      <c r="K17" s="126"/>
      <c r="L17" s="126"/>
      <c r="M17" s="19"/>
      <c r="N17" s="35"/>
    </row>
    <row r="18" spans="1:14" ht="17.850000000000001" customHeight="1">
      <c r="A18" s="14"/>
      <c r="B18" s="22"/>
      <c r="C18" s="127" t="s">
        <v>35</v>
      </c>
      <c r="D18" s="127"/>
      <c r="E18" s="127"/>
      <c r="F18" s="41" t="s">
        <v>27</v>
      </c>
      <c r="G18" s="41" t="s">
        <v>27</v>
      </c>
      <c r="H18" s="39" t="s">
        <v>32</v>
      </c>
      <c r="I18" s="40">
        <v>4</v>
      </c>
      <c r="J18" s="10" t="s">
        <v>3</v>
      </c>
      <c r="K18" s="133"/>
      <c r="L18" s="133"/>
      <c r="M18" s="19"/>
      <c r="N18" s="35"/>
    </row>
    <row r="19" spans="1:14" ht="17.850000000000001" customHeight="1">
      <c r="A19" s="14"/>
      <c r="B19" s="22"/>
      <c r="C19" s="127" t="s">
        <v>36</v>
      </c>
      <c r="D19" s="132"/>
      <c r="E19" s="132"/>
      <c r="F19" s="41" t="s">
        <v>27</v>
      </c>
      <c r="G19" s="41" t="s">
        <v>27</v>
      </c>
      <c r="H19" s="39" t="s">
        <v>32</v>
      </c>
      <c r="I19" s="40">
        <v>4</v>
      </c>
      <c r="J19" s="10" t="s">
        <v>3</v>
      </c>
      <c r="K19" s="133"/>
      <c r="L19" s="133"/>
      <c r="M19" s="19"/>
      <c r="N19" s="35"/>
    </row>
    <row r="20" spans="1:14" s="9" customFormat="1" ht="24" customHeight="1">
      <c r="A20" s="14"/>
      <c r="B20" s="22"/>
      <c r="C20" s="18" t="s">
        <v>37</v>
      </c>
      <c r="D20" s="18"/>
      <c r="E20" s="12"/>
      <c r="F20" s="12"/>
      <c r="G20" s="12"/>
      <c r="H20" s="12"/>
      <c r="I20" s="12"/>
      <c r="J20" s="12"/>
      <c r="K20" s="126"/>
      <c r="L20" s="126"/>
      <c r="M20" s="19"/>
      <c r="N20" s="35"/>
    </row>
    <row r="21" spans="1:14" ht="15.75" customHeight="1">
      <c r="A21" s="14"/>
      <c r="B21" s="22"/>
      <c r="C21" s="134" t="s">
        <v>38</v>
      </c>
      <c r="D21" s="134"/>
      <c r="E21" s="134"/>
      <c r="F21" s="41" t="s">
        <v>27</v>
      </c>
      <c r="G21" s="41" t="s">
        <v>27</v>
      </c>
      <c r="H21" s="39" t="s">
        <v>32</v>
      </c>
      <c r="I21" s="40">
        <v>4</v>
      </c>
      <c r="J21" s="10" t="s">
        <v>3</v>
      </c>
      <c r="K21" s="131"/>
      <c r="L21" s="131"/>
      <c r="M21" s="19"/>
      <c r="N21" s="35"/>
    </row>
    <row r="22" spans="1:14" s="9" customFormat="1" ht="24" customHeight="1">
      <c r="A22" s="14"/>
      <c r="B22" s="22"/>
      <c r="C22" s="17" t="s">
        <v>39</v>
      </c>
      <c r="D22" s="17"/>
      <c r="E22" s="4"/>
      <c r="F22" s="12"/>
      <c r="G22" s="12"/>
      <c r="H22" s="4"/>
      <c r="I22" s="4"/>
      <c r="J22" s="4"/>
      <c r="K22" s="126"/>
      <c r="L22" s="126"/>
      <c r="M22" s="19"/>
      <c r="N22" s="35"/>
    </row>
    <row r="23" spans="1:14" ht="15.75" customHeight="1">
      <c r="A23" s="14"/>
      <c r="B23" s="22"/>
      <c r="C23" s="134" t="s">
        <v>40</v>
      </c>
      <c r="D23" s="134"/>
      <c r="E23" s="134"/>
      <c r="F23" s="41" t="s">
        <v>27</v>
      </c>
      <c r="G23" s="41" t="s">
        <v>27</v>
      </c>
      <c r="H23" s="39" t="s">
        <v>32</v>
      </c>
      <c r="I23" s="40">
        <v>4</v>
      </c>
      <c r="J23" s="10" t="s">
        <v>3</v>
      </c>
      <c r="K23" s="131"/>
      <c r="L23" s="131"/>
      <c r="M23" s="19"/>
      <c r="N23" s="35"/>
    </row>
    <row r="24" spans="1:14" s="9" customFormat="1" ht="17.25" customHeight="1">
      <c r="A24" s="14"/>
      <c r="B24" s="22"/>
      <c r="C24" s="129" t="s">
        <v>41</v>
      </c>
      <c r="D24" s="129"/>
      <c r="E24" s="129"/>
      <c r="F24" s="130" t="s">
        <v>42</v>
      </c>
      <c r="G24" s="130"/>
      <c r="H24" s="130"/>
      <c r="I24" s="130"/>
      <c r="J24" s="42"/>
      <c r="K24" s="131"/>
      <c r="L24" s="131"/>
      <c r="M24" s="19"/>
      <c r="N24" s="35"/>
    </row>
    <row r="25" spans="1:14" s="9" customFormat="1" ht="17.25" customHeight="1">
      <c r="A25" s="14"/>
      <c r="B25" s="22"/>
      <c r="C25" s="129" t="s">
        <v>43</v>
      </c>
      <c r="D25" s="129"/>
      <c r="E25" s="129"/>
      <c r="F25" s="130" t="s">
        <v>44</v>
      </c>
      <c r="G25" s="130"/>
      <c r="H25" s="130"/>
      <c r="I25" s="130"/>
      <c r="J25" s="42"/>
      <c r="K25" s="131"/>
      <c r="L25" s="131"/>
      <c r="M25" s="19"/>
      <c r="N25" s="35"/>
    </row>
    <row r="26" spans="1:14" s="9" customFormat="1" ht="24" customHeight="1">
      <c r="A26" s="14"/>
      <c r="B26" s="22"/>
      <c r="C26" s="18" t="s">
        <v>45</v>
      </c>
      <c r="D26" s="18"/>
      <c r="E26" s="12"/>
      <c r="F26" s="12"/>
      <c r="G26" s="12"/>
      <c r="H26" s="12"/>
      <c r="I26" s="12"/>
      <c r="J26" s="12"/>
      <c r="K26" s="126"/>
      <c r="L26" s="126"/>
      <c r="M26" s="19"/>
      <c r="N26" s="35"/>
    </row>
    <row r="27" spans="1:14" ht="15.75" customHeight="1">
      <c r="A27" s="14"/>
      <c r="B27" s="22"/>
      <c r="C27" s="135" t="s">
        <v>46</v>
      </c>
      <c r="D27" s="135"/>
      <c r="E27" s="135"/>
      <c r="F27" s="41" t="s">
        <v>27</v>
      </c>
      <c r="G27" s="41" t="s">
        <v>27</v>
      </c>
      <c r="H27" s="39" t="s">
        <v>32</v>
      </c>
      <c r="I27" s="40">
        <v>4</v>
      </c>
      <c r="J27" s="10" t="s">
        <v>3</v>
      </c>
      <c r="K27" s="133"/>
      <c r="L27" s="133"/>
      <c r="M27" s="19"/>
      <c r="N27" s="35"/>
    </row>
    <row r="28" spans="1:14" s="9" customFormat="1" ht="24" customHeight="1">
      <c r="A28" s="14"/>
      <c r="B28" s="22"/>
      <c r="C28" s="18" t="s">
        <v>47</v>
      </c>
      <c r="D28" s="18"/>
      <c r="E28" s="12"/>
      <c r="F28" s="12"/>
      <c r="G28" s="12"/>
      <c r="H28" s="12"/>
      <c r="I28" s="12"/>
      <c r="J28" s="12"/>
      <c r="K28" s="126"/>
      <c r="L28" s="126"/>
      <c r="M28" s="19"/>
      <c r="N28" s="35"/>
    </row>
    <row r="29" spans="1:14" ht="18" customHeight="1">
      <c r="A29" s="14"/>
      <c r="B29" s="22"/>
      <c r="C29" s="132" t="s">
        <v>48</v>
      </c>
      <c r="D29" s="132"/>
      <c r="E29" s="132"/>
      <c r="F29" s="41" t="s">
        <v>27</v>
      </c>
      <c r="G29" s="41" t="s">
        <v>27</v>
      </c>
      <c r="H29" s="39" t="s">
        <v>32</v>
      </c>
      <c r="I29" s="40">
        <v>4</v>
      </c>
      <c r="J29" s="10" t="s">
        <v>3</v>
      </c>
      <c r="K29" s="133"/>
      <c r="L29" s="133"/>
      <c r="M29" s="19"/>
      <c r="N29" s="35"/>
    </row>
    <row r="30" spans="1:14" ht="15.75" customHeight="1">
      <c r="A30" s="14"/>
      <c r="B30" s="22"/>
      <c r="C30" s="160" t="s">
        <v>49</v>
      </c>
      <c r="D30" s="145"/>
      <c r="E30" s="145"/>
      <c r="F30" s="41" t="s">
        <v>27</v>
      </c>
      <c r="G30" s="41" t="s">
        <v>27</v>
      </c>
      <c r="H30" s="39" t="s">
        <v>32</v>
      </c>
      <c r="I30" s="40">
        <v>4</v>
      </c>
      <c r="J30" s="10" t="s">
        <v>3</v>
      </c>
      <c r="K30" s="133"/>
      <c r="L30" s="133"/>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78" t="s">
        <v>50</v>
      </c>
      <c r="D32" s="46"/>
      <c r="E32" s="47"/>
      <c r="F32" s="47"/>
      <c r="G32" s="47"/>
      <c r="H32" s="47"/>
      <c r="I32" s="47"/>
      <c r="J32" s="47"/>
      <c r="K32" s="47"/>
      <c r="L32" s="47"/>
      <c r="M32" s="47"/>
      <c r="N32" s="35"/>
    </row>
    <row r="33" spans="1:14" ht="14.25" customHeight="1">
      <c r="A33" s="14"/>
      <c r="B33" s="52"/>
      <c r="C33" s="161" t="s">
        <v>51</v>
      </c>
      <c r="D33" s="115"/>
      <c r="E33" s="52"/>
      <c r="F33" s="52"/>
      <c r="G33" s="52"/>
      <c r="H33" s="52"/>
      <c r="I33" s="52"/>
      <c r="J33" s="52"/>
      <c r="K33" s="52"/>
      <c r="L33" s="52"/>
      <c r="M33" s="52"/>
      <c r="N33" s="35"/>
    </row>
    <row r="34" spans="1:14" ht="15" customHeight="1">
      <c r="A34" s="14"/>
      <c r="B34" s="52"/>
      <c r="C34" s="136" t="s">
        <v>52</v>
      </c>
      <c r="D34" s="137"/>
      <c r="E34" s="137"/>
      <c r="F34" s="43" t="s">
        <v>27</v>
      </c>
      <c r="G34" s="44" t="s">
        <v>27</v>
      </c>
      <c r="H34" s="44" t="s">
        <v>32</v>
      </c>
      <c r="I34" s="45">
        <v>4</v>
      </c>
      <c r="J34" s="45" t="s">
        <v>3</v>
      </c>
      <c r="K34" s="128"/>
      <c r="L34" s="128"/>
      <c r="M34" s="53"/>
      <c r="N34" s="35"/>
    </row>
    <row r="35" spans="1:14">
      <c r="A35" s="14"/>
      <c r="B35" s="52"/>
      <c r="C35" s="124" t="s">
        <v>53</v>
      </c>
      <c r="D35" s="125"/>
      <c r="E35" s="125"/>
      <c r="F35" s="43" t="s">
        <v>27</v>
      </c>
      <c r="G35" s="44" t="s">
        <v>27</v>
      </c>
      <c r="H35" s="44" t="s">
        <v>32</v>
      </c>
      <c r="I35" s="45">
        <v>4</v>
      </c>
      <c r="J35" s="45" t="s">
        <v>3</v>
      </c>
      <c r="K35" s="119"/>
      <c r="L35" s="119"/>
      <c r="M35" s="53"/>
      <c r="N35" s="35"/>
    </row>
    <row r="36" spans="1:14">
      <c r="A36" s="14"/>
      <c r="B36" s="52"/>
      <c r="C36" s="125" t="s">
        <v>54</v>
      </c>
      <c r="D36" s="125"/>
      <c r="E36" s="125"/>
      <c r="F36" s="43" t="s">
        <v>27</v>
      </c>
      <c r="G36" s="44" t="s">
        <v>27</v>
      </c>
      <c r="H36" s="44" t="s">
        <v>32</v>
      </c>
      <c r="I36" s="45">
        <v>4</v>
      </c>
      <c r="J36" s="45" t="s">
        <v>3</v>
      </c>
      <c r="K36" s="119"/>
      <c r="L36" s="119"/>
      <c r="M36" s="53"/>
      <c r="N36" s="35"/>
    </row>
    <row r="37" spans="1:14">
      <c r="A37" s="14"/>
      <c r="B37" s="52"/>
      <c r="C37" s="125" t="s">
        <v>55</v>
      </c>
      <c r="D37" s="125"/>
      <c r="E37" s="125"/>
      <c r="F37" s="43" t="s">
        <v>27</v>
      </c>
      <c r="G37" s="44" t="s">
        <v>27</v>
      </c>
      <c r="H37" s="44" t="s">
        <v>32</v>
      </c>
      <c r="I37" s="45">
        <v>1</v>
      </c>
      <c r="J37" s="45" t="s">
        <v>3</v>
      </c>
      <c r="K37" s="119"/>
      <c r="L37" s="119"/>
      <c r="M37" s="53"/>
      <c r="N37" s="35"/>
    </row>
    <row r="38" spans="1:14" ht="15" customHeight="1">
      <c r="A38" s="14"/>
      <c r="B38" s="52"/>
      <c r="C38" s="127" t="s">
        <v>56</v>
      </c>
      <c r="D38" s="125"/>
      <c r="E38" s="125"/>
      <c r="F38" s="43" t="s">
        <v>27</v>
      </c>
      <c r="G38" s="44" t="s">
        <v>27</v>
      </c>
      <c r="H38" s="44" t="s">
        <v>32</v>
      </c>
      <c r="I38" s="45">
        <v>4</v>
      </c>
      <c r="J38" s="45" t="s">
        <v>3</v>
      </c>
      <c r="K38" s="119"/>
      <c r="L38" s="119"/>
      <c r="M38" s="53"/>
      <c r="N38" s="35"/>
    </row>
    <row r="39" spans="1:14" ht="15" customHeight="1">
      <c r="A39" s="14"/>
      <c r="B39" s="52"/>
      <c r="C39" s="123" t="s">
        <v>57</v>
      </c>
      <c r="D39" s="123"/>
      <c r="E39" s="123"/>
      <c r="F39" s="43" t="s">
        <v>27</v>
      </c>
      <c r="G39" s="44" t="s">
        <v>27</v>
      </c>
      <c r="H39" s="44" t="s">
        <v>32</v>
      </c>
      <c r="I39" s="45">
        <v>4</v>
      </c>
      <c r="J39" s="45" t="s">
        <v>3</v>
      </c>
      <c r="K39" s="119"/>
      <c r="L39" s="119"/>
      <c r="M39" s="53"/>
      <c r="N39" s="35"/>
    </row>
    <row r="40" spans="1:14" ht="15" customHeight="1">
      <c r="A40" s="14"/>
      <c r="B40" s="52"/>
      <c r="C40" s="123" t="s">
        <v>57</v>
      </c>
      <c r="D40" s="123"/>
      <c r="E40" s="123"/>
      <c r="F40" s="43" t="s">
        <v>27</v>
      </c>
      <c r="G40" s="44" t="s">
        <v>27</v>
      </c>
      <c r="H40" s="44" t="s">
        <v>32</v>
      </c>
      <c r="I40" s="45">
        <v>4</v>
      </c>
      <c r="J40" s="45" t="s">
        <v>3</v>
      </c>
      <c r="K40" s="119"/>
      <c r="L40" s="119"/>
      <c r="M40" s="53"/>
      <c r="N40" s="35"/>
    </row>
    <row r="41" spans="1:14" ht="16.5" customHeight="1">
      <c r="A41" s="14"/>
      <c r="B41" s="52"/>
      <c r="C41" s="123" t="s">
        <v>58</v>
      </c>
      <c r="D41" s="123"/>
      <c r="E41" s="123"/>
      <c r="F41" s="43" t="s">
        <v>27</v>
      </c>
      <c r="G41" s="44" t="s">
        <v>27</v>
      </c>
      <c r="H41" s="44" t="s">
        <v>32</v>
      </c>
      <c r="I41" s="45">
        <v>4</v>
      </c>
      <c r="J41" s="45" t="s">
        <v>3</v>
      </c>
      <c r="K41" s="119"/>
      <c r="L41" s="119"/>
      <c r="M41" s="53"/>
      <c r="N41" s="35"/>
    </row>
    <row r="42" spans="1:14" ht="15" customHeight="1">
      <c r="A42" s="14"/>
      <c r="B42" s="52"/>
      <c r="C42" s="123" t="s">
        <v>58</v>
      </c>
      <c r="D42" s="123"/>
      <c r="E42" s="123"/>
      <c r="F42" s="43" t="s">
        <v>27</v>
      </c>
      <c r="G42" s="44" t="s">
        <v>27</v>
      </c>
      <c r="H42" s="44" t="s">
        <v>32</v>
      </c>
      <c r="I42" s="45">
        <v>4</v>
      </c>
      <c r="J42" s="45" t="s">
        <v>3</v>
      </c>
      <c r="K42" s="119"/>
      <c r="L42" s="119"/>
      <c r="M42" s="53"/>
      <c r="N42" s="35"/>
    </row>
    <row r="43" spans="1:14" ht="15" customHeight="1">
      <c r="A43" s="14"/>
      <c r="B43" s="52"/>
      <c r="C43" s="123" t="s">
        <v>58</v>
      </c>
      <c r="D43" s="123"/>
      <c r="E43" s="123"/>
      <c r="F43" s="43" t="s">
        <v>27</v>
      </c>
      <c r="G43" s="44" t="s">
        <v>27</v>
      </c>
      <c r="H43" s="44" t="s">
        <v>32</v>
      </c>
      <c r="I43" s="45">
        <v>4</v>
      </c>
      <c r="J43" s="45" t="s">
        <v>3</v>
      </c>
      <c r="K43" s="119"/>
      <c r="L43" s="119"/>
      <c r="M43" s="53"/>
      <c r="N43" s="35"/>
    </row>
    <row r="44" spans="1:14" ht="15" customHeight="1">
      <c r="A44" s="14"/>
      <c r="B44" s="52"/>
      <c r="C44" s="123" t="s">
        <v>58</v>
      </c>
      <c r="D44" s="123"/>
      <c r="E44" s="123"/>
      <c r="F44" s="43" t="s">
        <v>27</v>
      </c>
      <c r="G44" s="44" t="s">
        <v>27</v>
      </c>
      <c r="H44" s="44" t="s">
        <v>32</v>
      </c>
      <c r="I44" s="45">
        <v>4</v>
      </c>
      <c r="J44" s="45" t="s">
        <v>3</v>
      </c>
      <c r="K44" s="119"/>
      <c r="L44" s="119"/>
      <c r="M44" s="53"/>
      <c r="N44" s="35"/>
    </row>
    <row r="45" spans="1:14">
      <c r="A45" s="14"/>
      <c r="B45" s="52"/>
      <c r="C45" s="117" t="s">
        <v>59</v>
      </c>
      <c r="D45" s="118"/>
      <c r="E45" s="118"/>
      <c r="F45" s="43" t="s">
        <v>27</v>
      </c>
      <c r="G45" s="44" t="s">
        <v>27</v>
      </c>
      <c r="H45" s="44" t="s">
        <v>32</v>
      </c>
      <c r="I45" s="45">
        <v>4</v>
      </c>
      <c r="J45" s="45" t="s">
        <v>3</v>
      </c>
      <c r="K45" s="119"/>
      <c r="L45" s="119"/>
      <c r="M45" s="53"/>
      <c r="N45" s="35"/>
    </row>
    <row r="46" spans="1:14" ht="9" customHeight="1">
      <c r="A46" s="14"/>
      <c r="B46" s="52"/>
      <c r="C46" s="52"/>
      <c r="D46" s="52"/>
      <c r="E46" s="52"/>
      <c r="F46" s="52"/>
      <c r="G46" s="52"/>
      <c r="H46" s="52"/>
      <c r="I46" s="52"/>
      <c r="J46" s="52"/>
      <c r="K46" s="52"/>
      <c r="L46" s="52"/>
      <c r="M46" s="52"/>
      <c r="N46" s="35"/>
    </row>
    <row r="47" spans="1:14" ht="32.25" customHeight="1">
      <c r="A47" s="14"/>
      <c r="B47" s="49"/>
      <c r="C47" s="48" t="s">
        <v>60</v>
      </c>
      <c r="D47" s="48"/>
      <c r="E47" s="49"/>
      <c r="F47" s="50"/>
      <c r="G47" s="50"/>
      <c r="H47" s="49"/>
      <c r="I47" s="49"/>
      <c r="J47" s="49"/>
      <c r="K47" s="122"/>
      <c r="L47" s="122"/>
      <c r="M47" s="51"/>
      <c r="N47" s="35"/>
    </row>
    <row r="48" spans="1:14" ht="13.5" customHeight="1">
      <c r="A48" s="14"/>
      <c r="B48" s="54"/>
      <c r="C48" s="120"/>
      <c r="D48" s="120"/>
      <c r="E48" s="120"/>
      <c r="F48" s="57" t="s">
        <v>27</v>
      </c>
      <c r="G48" s="58" t="s">
        <v>27</v>
      </c>
      <c r="H48" s="58" t="s">
        <v>32</v>
      </c>
      <c r="I48" s="59">
        <v>4</v>
      </c>
      <c r="J48" s="59" t="s">
        <v>3</v>
      </c>
      <c r="K48" s="121"/>
      <c r="L48" s="121"/>
      <c r="M48" s="56"/>
      <c r="N48" s="35"/>
    </row>
    <row r="49" spans="1:14" ht="14.25" customHeight="1">
      <c r="A49" s="14"/>
      <c r="B49" s="54"/>
      <c r="C49" s="120"/>
      <c r="D49" s="120"/>
      <c r="E49" s="120"/>
      <c r="F49" s="57" t="s">
        <v>27</v>
      </c>
      <c r="G49" s="58" t="s">
        <v>27</v>
      </c>
      <c r="H49" s="58" t="s">
        <v>32</v>
      </c>
      <c r="I49" s="59">
        <v>4</v>
      </c>
      <c r="J49" s="59" t="s">
        <v>3</v>
      </c>
      <c r="K49" s="121"/>
      <c r="L49" s="121"/>
      <c r="M49" s="56"/>
      <c r="N49" s="35"/>
    </row>
    <row r="50" spans="1:14" ht="14.25" customHeight="1">
      <c r="A50" s="14"/>
      <c r="B50" s="54"/>
      <c r="C50" s="120"/>
      <c r="D50" s="120"/>
      <c r="E50" s="120"/>
      <c r="F50" s="57" t="s">
        <v>27</v>
      </c>
      <c r="G50" s="58" t="s">
        <v>27</v>
      </c>
      <c r="H50" s="58" t="s">
        <v>32</v>
      </c>
      <c r="I50" s="59">
        <v>4</v>
      </c>
      <c r="J50" s="59" t="s">
        <v>3</v>
      </c>
      <c r="K50" s="121"/>
      <c r="L50" s="121"/>
      <c r="M50" s="56"/>
      <c r="N50" s="35"/>
    </row>
    <row r="51" spans="1:14" ht="14.25" customHeight="1">
      <c r="A51" s="14"/>
      <c r="B51" s="54"/>
      <c r="C51" s="120"/>
      <c r="D51" s="120"/>
      <c r="E51" s="120"/>
      <c r="F51" s="57" t="s">
        <v>27</v>
      </c>
      <c r="G51" s="58" t="s">
        <v>27</v>
      </c>
      <c r="H51" s="58" t="s">
        <v>32</v>
      </c>
      <c r="I51" s="59">
        <v>4</v>
      </c>
      <c r="J51" s="59" t="s">
        <v>3</v>
      </c>
      <c r="K51" s="121"/>
      <c r="L51" s="121"/>
      <c r="M51" s="56"/>
      <c r="N51" s="35"/>
    </row>
    <row r="52" spans="1:14" ht="14.25" customHeight="1">
      <c r="A52" s="14"/>
      <c r="B52" s="54"/>
      <c r="C52" s="120"/>
      <c r="D52" s="120"/>
      <c r="E52" s="120"/>
      <c r="F52" s="57" t="s">
        <v>27</v>
      </c>
      <c r="G52" s="58" t="s">
        <v>27</v>
      </c>
      <c r="H52" s="58" t="s">
        <v>32</v>
      </c>
      <c r="I52" s="59">
        <v>4</v>
      </c>
      <c r="J52" s="59" t="s">
        <v>3</v>
      </c>
      <c r="K52" s="121"/>
      <c r="L52" s="121"/>
      <c r="M52" s="56"/>
      <c r="N52" s="35"/>
    </row>
    <row r="53" spans="1:14" ht="14.25" customHeight="1">
      <c r="A53" s="14"/>
      <c r="B53" s="54"/>
      <c r="C53" s="120"/>
      <c r="D53" s="120"/>
      <c r="E53" s="120"/>
      <c r="F53" s="57" t="s">
        <v>27</v>
      </c>
      <c r="G53" s="58" t="s">
        <v>27</v>
      </c>
      <c r="H53" s="58" t="s">
        <v>32</v>
      </c>
      <c r="I53" s="59">
        <v>4</v>
      </c>
      <c r="J53" s="59" t="s">
        <v>3</v>
      </c>
      <c r="K53" s="121"/>
      <c r="L53" s="121"/>
      <c r="M53" s="56"/>
      <c r="N53" s="35"/>
    </row>
    <row r="54" spans="1:14" ht="14.25" customHeight="1">
      <c r="A54" s="14"/>
      <c r="B54" s="54"/>
      <c r="C54" s="120"/>
      <c r="D54" s="120"/>
      <c r="E54" s="120"/>
      <c r="F54" s="57" t="s">
        <v>27</v>
      </c>
      <c r="G54" s="58" t="s">
        <v>27</v>
      </c>
      <c r="H54" s="58" t="s">
        <v>32</v>
      </c>
      <c r="I54" s="59">
        <v>4</v>
      </c>
      <c r="J54" s="59" t="s">
        <v>3</v>
      </c>
      <c r="K54" s="121"/>
      <c r="L54" s="121"/>
      <c r="M54" s="56"/>
      <c r="N54" s="35"/>
    </row>
    <row r="55" spans="1:14" ht="14.25" customHeight="1">
      <c r="A55" s="14"/>
      <c r="B55" s="54"/>
      <c r="C55" s="120"/>
      <c r="D55" s="120"/>
      <c r="E55" s="120"/>
      <c r="F55" s="57" t="s">
        <v>27</v>
      </c>
      <c r="G55" s="58" t="s">
        <v>27</v>
      </c>
      <c r="H55" s="58" t="s">
        <v>32</v>
      </c>
      <c r="I55" s="59">
        <v>4</v>
      </c>
      <c r="J55" s="59" t="s">
        <v>3</v>
      </c>
      <c r="K55" s="121"/>
      <c r="L55" s="121"/>
      <c r="M55" s="56"/>
      <c r="N55" s="35"/>
    </row>
    <row r="56" spans="1:14" ht="14.25" customHeight="1">
      <c r="A56" s="14"/>
      <c r="B56" s="54"/>
      <c r="C56" s="120"/>
      <c r="D56" s="120"/>
      <c r="E56" s="120"/>
      <c r="F56" s="57" t="s">
        <v>27</v>
      </c>
      <c r="G56" s="58" t="s">
        <v>27</v>
      </c>
      <c r="H56" s="58" t="s">
        <v>32</v>
      </c>
      <c r="I56" s="59">
        <v>4</v>
      </c>
      <c r="J56" s="59" t="s">
        <v>3</v>
      </c>
      <c r="K56" s="121"/>
      <c r="L56" s="121"/>
      <c r="M56" s="56"/>
      <c r="N56" s="35"/>
    </row>
    <row r="57" spans="1:14" ht="14.25" customHeight="1">
      <c r="A57" s="14"/>
      <c r="B57" s="54"/>
      <c r="C57" s="120"/>
      <c r="D57" s="120"/>
      <c r="E57" s="120"/>
      <c r="F57" s="57" t="s">
        <v>27</v>
      </c>
      <c r="G57" s="58" t="s">
        <v>27</v>
      </c>
      <c r="H57" s="58" t="s">
        <v>32</v>
      </c>
      <c r="I57" s="59">
        <v>3</v>
      </c>
      <c r="J57" s="59" t="s">
        <v>3</v>
      </c>
      <c r="K57" s="121"/>
      <c r="L57" s="121"/>
      <c r="M57" s="56"/>
      <c r="N57" s="35"/>
    </row>
    <row r="58" spans="1:14" ht="7.5" customHeight="1">
      <c r="A58" s="14"/>
      <c r="B58" s="54"/>
      <c r="C58" s="54"/>
      <c r="D58" s="54"/>
      <c r="E58" s="54"/>
      <c r="F58" s="54"/>
      <c r="G58" s="54"/>
      <c r="H58" s="54"/>
      <c r="I58" s="54"/>
      <c r="J58" s="54"/>
      <c r="K58" s="54"/>
      <c r="L58" s="54"/>
      <c r="M58" s="56"/>
      <c r="N58" s="35"/>
    </row>
    <row r="59" spans="1:14" ht="24.75" customHeight="1">
      <c r="A59" s="14"/>
      <c r="B59" s="64"/>
      <c r="C59" s="64" t="s">
        <v>61</v>
      </c>
      <c r="D59" s="64"/>
      <c r="E59" s="64"/>
      <c r="F59" s="65"/>
      <c r="G59" s="64"/>
      <c r="H59" s="64"/>
      <c r="I59" s="64"/>
      <c r="J59" s="64"/>
      <c r="K59" s="139" t="s">
        <v>62</v>
      </c>
      <c r="L59" s="139"/>
      <c r="M59" s="64"/>
      <c r="N59" s="35"/>
    </row>
    <row r="60" spans="1:14">
      <c r="A60" s="14"/>
      <c r="B60" s="55"/>
      <c r="C60" s="140" t="s">
        <v>63</v>
      </c>
      <c r="D60" s="140"/>
      <c r="E60" s="140"/>
      <c r="F60" s="60" t="s">
        <v>64</v>
      </c>
      <c r="G60" s="38"/>
      <c r="H60" s="61"/>
      <c r="I60" s="61"/>
      <c r="J60" s="62"/>
      <c r="K60" s="141"/>
      <c r="L60" s="141"/>
      <c r="M60" s="55"/>
      <c r="N60" s="35"/>
    </row>
    <row r="61" spans="1:14">
      <c r="A61" s="14"/>
      <c r="B61" s="55"/>
      <c r="C61" s="137" t="s">
        <v>65</v>
      </c>
      <c r="D61" s="137"/>
      <c r="E61" s="137"/>
      <c r="F61" s="60" t="s">
        <v>66</v>
      </c>
      <c r="G61" s="38"/>
      <c r="H61" s="61"/>
      <c r="I61" s="61"/>
      <c r="J61" s="62"/>
      <c r="K61" s="141"/>
      <c r="L61" s="141"/>
      <c r="M61" s="55"/>
      <c r="N61" s="35"/>
    </row>
    <row r="62" spans="1:14" ht="8.25" customHeight="1">
      <c r="A62" s="14"/>
      <c r="B62" s="55"/>
      <c r="C62" s="55"/>
      <c r="D62" s="55"/>
      <c r="E62" s="55"/>
      <c r="F62" s="55"/>
      <c r="G62" s="55"/>
      <c r="H62" s="55"/>
      <c r="I62" s="55"/>
      <c r="J62" s="55"/>
      <c r="K62" s="55"/>
      <c r="L62" s="55"/>
      <c r="M62" s="55"/>
      <c r="N62" s="35"/>
    </row>
    <row r="63" spans="1:14" ht="8.25" customHeight="1">
      <c r="A63" s="14"/>
      <c r="B63" s="14"/>
      <c r="C63" s="14"/>
      <c r="D63" s="14"/>
      <c r="E63" s="14"/>
      <c r="F63" s="14"/>
      <c r="G63" s="14"/>
      <c r="H63" s="14"/>
      <c r="I63" s="14"/>
      <c r="J63" s="14"/>
      <c r="K63" s="14"/>
      <c r="L63" s="14"/>
      <c r="M63" s="14"/>
      <c r="N63" s="35"/>
    </row>
    <row r="64" spans="1:14" ht="27.75" customHeight="1">
      <c r="A64" s="14"/>
      <c r="B64" s="33"/>
      <c r="C64" s="63" t="s">
        <v>67</v>
      </c>
      <c r="D64" s="63"/>
      <c r="E64" s="63"/>
      <c r="F64" s="63"/>
      <c r="G64" s="63"/>
      <c r="H64" s="63"/>
      <c r="I64" s="63"/>
      <c r="J64" s="63"/>
      <c r="K64" s="63"/>
      <c r="L64" s="63"/>
      <c r="M64" s="33"/>
      <c r="N64" s="35"/>
    </row>
    <row r="65" spans="1:14">
      <c r="A65" s="14"/>
      <c r="B65" s="33"/>
      <c r="C65" s="138"/>
      <c r="D65" s="138"/>
      <c r="E65" s="138"/>
      <c r="F65" s="138"/>
      <c r="G65" s="138"/>
      <c r="H65" s="138"/>
      <c r="I65" s="138"/>
      <c r="J65" s="138"/>
      <c r="K65" s="138"/>
      <c r="L65" s="138"/>
      <c r="M65" s="33"/>
      <c r="N65" s="35"/>
    </row>
    <row r="66" spans="1:14">
      <c r="A66" s="14"/>
      <c r="B66" s="33"/>
      <c r="C66" s="138"/>
      <c r="D66" s="138"/>
      <c r="E66" s="138"/>
      <c r="F66" s="138"/>
      <c r="G66" s="138"/>
      <c r="H66" s="138"/>
      <c r="I66" s="138"/>
      <c r="J66" s="138"/>
      <c r="K66" s="138"/>
      <c r="L66" s="138"/>
      <c r="M66" s="33"/>
      <c r="N66" s="35"/>
    </row>
    <row r="67" spans="1:14">
      <c r="A67" s="14"/>
      <c r="B67" s="33"/>
      <c r="C67" s="138"/>
      <c r="D67" s="138"/>
      <c r="E67" s="138"/>
      <c r="F67" s="138"/>
      <c r="G67" s="138"/>
      <c r="H67" s="138"/>
      <c r="I67" s="138"/>
      <c r="J67" s="138"/>
      <c r="K67" s="138"/>
      <c r="L67" s="138"/>
      <c r="M67" s="33"/>
      <c r="N67" s="35"/>
    </row>
    <row r="68" spans="1:14">
      <c r="A68" s="14"/>
      <c r="B68" s="33"/>
      <c r="C68" s="138"/>
      <c r="D68" s="138"/>
      <c r="E68" s="138"/>
      <c r="F68" s="138"/>
      <c r="G68" s="138"/>
      <c r="H68" s="138"/>
      <c r="I68" s="138"/>
      <c r="J68" s="138"/>
      <c r="K68" s="138"/>
      <c r="L68" s="138"/>
      <c r="M68" s="33"/>
      <c r="N68" s="35"/>
    </row>
    <row r="69" spans="1:14">
      <c r="A69" s="14"/>
      <c r="B69" s="33"/>
      <c r="C69" s="138"/>
      <c r="D69" s="138"/>
      <c r="E69" s="138"/>
      <c r="F69" s="138"/>
      <c r="G69" s="138"/>
      <c r="H69" s="138"/>
      <c r="I69" s="138"/>
      <c r="J69" s="138"/>
      <c r="K69" s="138"/>
      <c r="L69" s="138"/>
      <c r="M69" s="33"/>
      <c r="N69" s="35"/>
    </row>
    <row r="70" spans="1:14">
      <c r="A70" s="14"/>
      <c r="B70" s="33"/>
      <c r="C70" s="138"/>
      <c r="D70" s="138"/>
      <c r="E70" s="138"/>
      <c r="F70" s="138"/>
      <c r="G70" s="138"/>
      <c r="H70" s="138"/>
      <c r="I70" s="138"/>
      <c r="J70" s="138"/>
      <c r="K70" s="138"/>
      <c r="L70" s="138"/>
      <c r="M70" s="33"/>
      <c r="N70" s="35"/>
    </row>
    <row r="71" spans="1:14" ht="16.5" customHeight="1">
      <c r="A71" s="14"/>
      <c r="B71" s="33"/>
      <c r="C71" s="138"/>
      <c r="D71" s="138"/>
      <c r="E71" s="138"/>
      <c r="F71" s="138"/>
      <c r="G71" s="138"/>
      <c r="H71" s="138"/>
      <c r="I71" s="138"/>
      <c r="J71" s="138"/>
      <c r="K71" s="138"/>
      <c r="L71" s="138"/>
      <c r="M71" s="33"/>
      <c r="N71" s="35"/>
    </row>
    <row r="72" spans="1:14" ht="18.75" customHeight="1">
      <c r="A72" s="14"/>
      <c r="B72" s="33"/>
      <c r="C72" s="150" t="s">
        <v>68</v>
      </c>
      <c r="D72" s="150"/>
      <c r="E72" s="150"/>
      <c r="F72" s="150"/>
      <c r="G72" s="150"/>
      <c r="H72" s="150"/>
      <c r="I72" s="150"/>
      <c r="J72" s="150"/>
      <c r="K72" s="150"/>
      <c r="L72" s="150"/>
      <c r="M72" s="34"/>
      <c r="N72" s="35"/>
    </row>
    <row r="73" spans="1:14" ht="26.25" customHeight="1">
      <c r="A73" s="14"/>
      <c r="B73" s="35"/>
      <c r="C73" s="14"/>
      <c r="D73" s="14"/>
      <c r="E73" s="14"/>
      <c r="F73" s="14"/>
      <c r="G73" s="14"/>
      <c r="H73" s="14"/>
      <c r="I73" s="15"/>
      <c r="J73" s="15"/>
      <c r="K73" s="142"/>
      <c r="L73" s="142"/>
      <c r="M73" s="35"/>
      <c r="N73" s="35"/>
    </row>
  </sheetData>
  <sheetProtection formatCells="0" formatColumns="0" formatRows="0" insertRows="0" insertHyperlinks="0"/>
  <protectedRanges>
    <protectedRange sqref="D4:D6 F4:H6" name="Student info"/>
    <protectedRange sqref="C11:L14 C16:L16 C18:L19 K27:L27 C29:L30 K21:L21 C23:L23 G34:G45 G48:G57" name="GLACC"/>
    <protectedRange sqref="H34:L45 C34:E45" name="Major"/>
    <protectedRange sqref="A48:F57 H48:XFD57" name="Electives and Minor"/>
    <protectedRange sqref="C60:L61" name="Submissions"/>
    <protectedRange sqref="C65" name="Advising Note"/>
    <protectedRange sqref="O7:O23 O34:O73 O26:O32" name="Student Notes"/>
    <protectedRange sqref="C27:J27" name="GLACC_1"/>
    <protectedRange sqref="C21:J21" name="GLACC_3"/>
    <protectedRange sqref="O33" name="Student Notes_1"/>
    <protectedRange sqref="C24:L24" name="GLACC_3_1"/>
    <protectedRange sqref="O24" name="Student Notes_2"/>
    <protectedRange sqref="C25:L25" name="GLACC_1_1"/>
    <protectedRange sqref="O25" name="Student Notes_2_1"/>
  </protectedRanges>
  <mergeCells count="100">
    <mergeCell ref="C72:L72"/>
    <mergeCell ref="O1:O6"/>
    <mergeCell ref="K23:L23"/>
    <mergeCell ref="D1:F3"/>
    <mergeCell ref="G1:G3"/>
    <mergeCell ref="H1:H3"/>
    <mergeCell ref="F4:H4"/>
    <mergeCell ref="F5:H5"/>
    <mergeCell ref="F6:H6"/>
    <mergeCell ref="K14:L14"/>
    <mergeCell ref="K16:L16"/>
    <mergeCell ref="K10:L10"/>
    <mergeCell ref="K12:L12"/>
    <mergeCell ref="K13:L13"/>
    <mergeCell ref="K17:L17"/>
    <mergeCell ref="K18:L18"/>
    <mergeCell ref="K53:L53"/>
    <mergeCell ref="K73:L73"/>
    <mergeCell ref="L3:L4"/>
    <mergeCell ref="C14:E14"/>
    <mergeCell ref="C1:C3"/>
    <mergeCell ref="C30:E30"/>
    <mergeCell ref="C11:E11"/>
    <mergeCell ref="C12:E12"/>
    <mergeCell ref="K35:L35"/>
    <mergeCell ref="J1:K1"/>
    <mergeCell ref="C42:E42"/>
    <mergeCell ref="C16:E16"/>
    <mergeCell ref="C18:E18"/>
    <mergeCell ref="C13:E13"/>
    <mergeCell ref="K7:L7"/>
    <mergeCell ref="K11:L11"/>
    <mergeCell ref="K30:L30"/>
    <mergeCell ref="C34:E34"/>
    <mergeCell ref="C29:E29"/>
    <mergeCell ref="K29:L29"/>
    <mergeCell ref="C65:L71"/>
    <mergeCell ref="K59:L59"/>
    <mergeCell ref="C60:E60"/>
    <mergeCell ref="C61:E61"/>
    <mergeCell ref="K60:L60"/>
    <mergeCell ref="K61:L61"/>
    <mergeCell ref="K51:L51"/>
    <mergeCell ref="C52:E52"/>
    <mergeCell ref="K52:L52"/>
    <mergeCell ref="C54:E54"/>
    <mergeCell ref="C49:E49"/>
    <mergeCell ref="C53:E53"/>
    <mergeCell ref="C19:E19"/>
    <mergeCell ref="K27:L27"/>
    <mergeCell ref="K28:L28"/>
    <mergeCell ref="C21:E21"/>
    <mergeCell ref="C23:E23"/>
    <mergeCell ref="C27:E27"/>
    <mergeCell ref="K21:L21"/>
    <mergeCell ref="K20:L20"/>
    <mergeCell ref="K19:L19"/>
    <mergeCell ref="C35:E35"/>
    <mergeCell ref="K22:L22"/>
    <mergeCell ref="K26:L26"/>
    <mergeCell ref="C38:E38"/>
    <mergeCell ref="K38:L38"/>
    <mergeCell ref="K34:L34"/>
    <mergeCell ref="C36:E36"/>
    <mergeCell ref="K36:L36"/>
    <mergeCell ref="C37:E37"/>
    <mergeCell ref="K37:L37"/>
    <mergeCell ref="C24:E24"/>
    <mergeCell ref="F24:I24"/>
    <mergeCell ref="K24:L24"/>
    <mergeCell ref="C25:E25"/>
    <mergeCell ref="F25:I25"/>
    <mergeCell ref="K25:L25"/>
    <mergeCell ref="K44:L44"/>
    <mergeCell ref="C39:E39"/>
    <mergeCell ref="K39:L39"/>
    <mergeCell ref="C43:E43"/>
    <mergeCell ref="C40:E40"/>
    <mergeCell ref="K40:L40"/>
    <mergeCell ref="K41:L41"/>
    <mergeCell ref="K42:L42"/>
    <mergeCell ref="C41:E41"/>
    <mergeCell ref="K43:L43"/>
    <mergeCell ref="C44:E44"/>
    <mergeCell ref="C45:E45"/>
    <mergeCell ref="K45:L45"/>
    <mergeCell ref="C57:E57"/>
    <mergeCell ref="K57:L57"/>
    <mergeCell ref="K47:L47"/>
    <mergeCell ref="K56:L56"/>
    <mergeCell ref="C55:E55"/>
    <mergeCell ref="C48:E48"/>
    <mergeCell ref="C50:E50"/>
    <mergeCell ref="K55:L55"/>
    <mergeCell ref="C56:E56"/>
    <mergeCell ref="K49:L49"/>
    <mergeCell ref="K48:L48"/>
    <mergeCell ref="K50:L50"/>
    <mergeCell ref="K54:L54"/>
    <mergeCell ref="C51:E51"/>
  </mergeCells>
  <phoneticPr fontId="2" type="noConversion"/>
  <conditionalFormatting sqref="C11">
    <cfRule type="cellIs" dxfId="42" priority="109" operator="equal">
      <formula>"Course type CCI (FirstBridge)"</formula>
    </cfRule>
  </conditionalFormatting>
  <conditionalFormatting sqref="C11:C12">
    <cfRule type="cellIs" dxfId="41" priority="107" operator="equal">
      <formula>"Course type CCI (FirstBridge)"</formula>
    </cfRule>
  </conditionalFormatting>
  <conditionalFormatting sqref="C14">
    <cfRule type="cellIs" dxfId="40" priority="105" operator="equal">
      <formula>"Course type CCI: at least one course @ AUP (transfer students)"</formula>
    </cfRule>
  </conditionalFormatting>
  <conditionalFormatting sqref="C39:C40">
    <cfRule type="cellIs" dxfId="39" priority="38" operator="equal">
      <formula>"Core Elective"</formula>
    </cfRule>
  </conditionalFormatting>
  <conditionalFormatting sqref="C41:C44">
    <cfRule type="cellIs" dxfId="38" priority="15" operator="equal">
      <formula>"Arts Elective"</formula>
    </cfRule>
  </conditionalFormatting>
  <conditionalFormatting sqref="C45">
    <cfRule type="cellIs" dxfId="37" priority="14" operator="equal">
      <formula>"Major Elective"</formula>
    </cfRule>
  </conditionalFormatting>
  <conditionalFormatting sqref="C13:D13">
    <cfRule type="cellIs" dxfId="36" priority="106" operator="equal">
      <formula>"Course type CCI"</formula>
    </cfRule>
  </conditionalFormatting>
  <conditionalFormatting sqref="C16:D16">
    <cfRule type="cellIs" dxfId="35" priority="104" operator="equal">
      <formula>"Course type CCX or completion of GPS Program"</formula>
    </cfRule>
  </conditionalFormatting>
  <conditionalFormatting sqref="C21:D21">
    <cfRule type="cellIs" dxfId="34" priority="16" operator="equal">
      <formula>"Course type CCD"</formula>
    </cfRule>
  </conditionalFormatting>
  <conditionalFormatting sqref="C23:D25">
    <cfRule type="cellIs" dxfId="33" priority="68" operator="equal">
      <formula>"Course type CCM"</formula>
    </cfRule>
  </conditionalFormatting>
  <conditionalFormatting sqref="C27:D27">
    <cfRule type="cellIs" dxfId="32" priority="30" operator="equal">
      <formula>"Any course coded CCS (must enroll in 4CR lecture AND associated 0CR lab)"</formula>
    </cfRule>
  </conditionalFormatting>
  <conditionalFormatting sqref="F11:H30">
    <cfRule type="containsText" dxfId="31" priority="17" operator="containsText" text="select">
      <formula>NOT(ISERROR(SEARCH("select",F11)))</formula>
    </cfRule>
  </conditionalFormatting>
  <conditionalFormatting sqref="F32:H45">
    <cfRule type="containsText" dxfId="30" priority="1" operator="containsText" text="select">
      <formula>NOT(ISERROR(SEARCH("select",F32)))</formula>
    </cfRule>
  </conditionalFormatting>
  <conditionalFormatting sqref="F47:H61">
    <cfRule type="containsText" dxfId="29" priority="70" operator="containsText" text="select">
      <formula>NOT(ISERROR(SEARCH("select",F47)))</formula>
    </cfRule>
  </conditionalFormatting>
  <conditionalFormatting sqref="I73:J73">
    <cfRule type="containsText" dxfId="28" priority="115" operator="containsText" text="s2">
      <formula>NOT(ISERROR(SEARCH("s2",I73)))</formula>
    </cfRule>
    <cfRule type="containsText" dxfId="27" priority="114" operator="containsText" text="su">
      <formula>NOT(ISERROR(SEARCH("su",I73)))</formula>
    </cfRule>
    <cfRule type="containsText" dxfId="26" priority="116" operator="containsText" text="f">
      <formula>NOT(ISERROR(SEARCH("f",I73)))</formula>
    </cfRule>
  </conditionalFormatting>
  <conditionalFormatting sqref="J1:J30">
    <cfRule type="containsText" dxfId="25" priority="18" operator="containsText" text="waived">
      <formula>NOT(ISERROR(SEARCH("waived",J1)))</formula>
    </cfRule>
    <cfRule type="containsText" dxfId="24" priority="19" operator="containsText" text="transferred">
      <formula>NOT(ISERROR(SEARCH("transferred",J1)))</formula>
    </cfRule>
    <cfRule type="containsText" dxfId="23" priority="20" operator="containsText" text="progress">
      <formula>NOT(ISERROR(SEARCH("progress",J1)))</formula>
    </cfRule>
    <cfRule type="containsText" dxfId="22" priority="21" operator="containsText" text="Earned">
      <formula>NOT(ISERROR(SEARCH("Earned",J1)))</formula>
    </cfRule>
    <cfRule type="containsText" dxfId="21" priority="22" operator="containsText" text="Remaining">
      <formula>NOT(ISERROR(SEARCH("Remaining",J1)))</formula>
    </cfRule>
  </conditionalFormatting>
  <conditionalFormatting sqref="J21">
    <cfRule type="iconSet" priority="23">
      <iconSet iconSet="3Flags">
        <cfvo type="percent" val="0"/>
        <cfvo type="percent" val="33"/>
        <cfvo type="percent" val="67"/>
      </iconSet>
    </cfRule>
  </conditionalFormatting>
  <conditionalFormatting sqref="J27">
    <cfRule type="iconSet" priority="37">
      <iconSet iconSet="3Flags">
        <cfvo type="percent" val="0"/>
        <cfvo type="percent" val="33"/>
        <cfvo type="percent" val="67"/>
      </iconSet>
    </cfRule>
  </conditionalFormatting>
  <conditionalFormatting sqref="J33">
    <cfRule type="iconSet" priority="13">
      <iconSet iconSet="3Flags">
        <cfvo type="percent" val="0"/>
        <cfvo type="percent" val="33"/>
        <cfvo type="percent" val="67"/>
      </iconSet>
    </cfRule>
  </conditionalFormatting>
  <conditionalFormatting sqref="J33:J45">
    <cfRule type="containsText" dxfId="20" priority="2" operator="containsText" text="waived">
      <formula>NOT(ISERROR(SEARCH("waived",J33)))</formula>
    </cfRule>
    <cfRule type="containsText" dxfId="19" priority="6" operator="containsText" text="Remaining">
      <formula>NOT(ISERROR(SEARCH("Remaining",J33)))</formula>
    </cfRule>
    <cfRule type="containsText" dxfId="18" priority="5" operator="containsText" text="Earned">
      <formula>NOT(ISERROR(SEARCH("Earned",J33)))</formula>
    </cfRule>
    <cfRule type="containsText" dxfId="17" priority="4" operator="containsText" text="progress">
      <formula>NOT(ISERROR(SEARCH("progress",J33)))</formula>
    </cfRule>
    <cfRule type="containsText" dxfId="16" priority="3" operator="containsText" text="transferred">
      <formula>NOT(ISERROR(SEARCH("transferred",J33)))</formula>
    </cfRule>
  </conditionalFormatting>
  <conditionalFormatting sqref="J47:J57 J59:J61 J73:J1048576">
    <cfRule type="containsText" dxfId="15" priority="78" operator="containsText" text="waived">
      <formula>NOT(ISERROR(SEARCH("waived",J47)))</formula>
    </cfRule>
    <cfRule type="containsText" dxfId="14" priority="97" operator="containsText" text="progress">
      <formula>NOT(ISERROR(SEARCH("progress",J47)))</formula>
    </cfRule>
    <cfRule type="containsText" dxfId="13" priority="98" operator="containsText" text="Earned">
      <formula>NOT(ISERROR(SEARCH("Earned",J47)))</formula>
    </cfRule>
    <cfRule type="containsText" dxfId="12" priority="99" operator="containsText" text="Remaining">
      <formula>NOT(ISERROR(SEARCH("Remaining",J47)))</formula>
    </cfRule>
    <cfRule type="containsText" dxfId="11" priority="96" operator="containsText" text="transferred">
      <formula>NOT(ISERROR(SEARCH("transferred",J47)))</formula>
    </cfRule>
  </conditionalFormatting>
  <conditionalFormatting sqref="J73:J1048576 J59:J61 J1:J20 J28:J30 J22:J26 J32 J47:J57 J34:J45">
    <cfRule type="iconSet" priority="100">
      <iconSet iconSet="3Flags">
        <cfvo type="percent" val="0"/>
        <cfvo type="percent" val="33"/>
        <cfvo type="percent" val="67"/>
      </iconSet>
    </cfRule>
  </conditionalFormatting>
  <conditionalFormatting sqref="J32:M32">
    <cfRule type="containsText" dxfId="10" priority="72" operator="containsText" text="waived">
      <formula>NOT(ISERROR(SEARCH("waived",J32)))</formula>
    </cfRule>
    <cfRule type="containsText" dxfId="9" priority="73" operator="containsText" text="transferred">
      <formula>NOT(ISERROR(SEARCH("transferred",J32)))</formula>
    </cfRule>
    <cfRule type="containsText" dxfId="8" priority="74" operator="containsText" text="progress">
      <formula>NOT(ISERROR(SEARCH("progress",J32)))</formula>
    </cfRule>
    <cfRule type="containsText" dxfId="7" priority="75" operator="containsText" text="Earned">
      <formula>NOT(ISERROR(SEARCH("Earned",J32)))</formula>
    </cfRule>
    <cfRule type="containsText" dxfId="6" priority="76" operator="containsText" text="Remaining">
      <formula>NOT(ISERROR(SEARCH("Remaining",J32)))</formula>
    </cfRule>
  </conditionalFormatting>
  <conditionalFormatting sqref="K3">
    <cfRule type="cellIs" dxfId="5" priority="79" operator="notEqual">
      <formula>16</formula>
    </cfRule>
  </conditionalFormatting>
  <conditionalFormatting sqref="K32:M32">
    <cfRule type="iconSet" priority="77">
      <iconSet iconSet="3Flags">
        <cfvo type="percent" val="0"/>
        <cfvo type="percent" val="33"/>
        <cfvo type="percent" val="67"/>
      </iconSet>
    </cfRule>
  </conditionalFormatting>
  <conditionalFormatting sqref="K33:M33">
    <cfRule type="containsText" dxfId="4" priority="7" operator="containsText" text="waived">
      <formula>NOT(ISERROR(SEARCH("waived",K33)))</formula>
    </cfRule>
    <cfRule type="iconSet" priority="12">
      <iconSet iconSet="3Flags">
        <cfvo type="percent" val="0"/>
        <cfvo type="percent" val="33"/>
        <cfvo type="percent" val="67"/>
      </iconSet>
    </cfRule>
    <cfRule type="containsText" dxfId="3" priority="11" operator="containsText" text="Remaining">
      <formula>NOT(ISERROR(SEARCH("Remaining",K33)))</formula>
    </cfRule>
    <cfRule type="containsText" dxfId="2" priority="10" operator="containsText" text="Earned">
      <formula>NOT(ISERROR(SEARCH("Earned",K33)))</formula>
    </cfRule>
    <cfRule type="containsText" dxfId="1" priority="9" operator="containsText" text="progress">
      <formula>NOT(ISERROR(SEARCH("progress",K33)))</formula>
    </cfRule>
    <cfRule type="containsText" dxfId="0" priority="8" operator="containsText" text="transferred">
      <formula>NOT(ISERROR(SEARCH("transferred",K33)))</formula>
    </cfRule>
  </conditionalFormatting>
  <dataValidations xWindow="291" yWindow="772" count="14">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BD064F28-458F-446F-8811-658214FD0AF8}"/>
    <dataValidation allowBlank="1" showInputMessage="1" showErrorMessage="1" promptTitle="Course type CCM" prompt=" " sqref="C23:E25"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0"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1:C63" xr:uid="{00000000-0002-0000-0000-000016000000}"/>
    <dataValidation allowBlank="1" showInputMessage="1" showErrorMessage="1" promptTitle="INSERT ROWS ABOVE" prompt="if double majoring or minoring" sqref="C47:D47 K47" xr:uid="{00000000-0002-0000-0000-000008000000}"/>
    <dataValidation type="list" allowBlank="1" showInputMessage="1" showErrorMessage="1" sqref="J11:J14 J16 J18:J19 J29:J31 J34:J46 J23:J25 J27 J21 J48:J58"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 allowBlank="1" showInputMessage="1" showErrorMessage="1" promptTitle="Course Substitution Possibility" prompt="Either AH1000 or AH1020 can be replaced by a course coded AH at the 2000 level or above." sqref="C34:E35" xr:uid="{125BF498-25CD-43ED-B66A-C36CD12FF607}"/>
  </dataValidations>
  <hyperlinks>
    <hyperlink ref="C72"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9">
        <x14:dataValidation type="list" allowBlank="1" showInputMessage="1" showErrorMessage="1" xr:uid="{00000000-0002-0000-0000-00001B000000}">
          <x14:formula1>
            <xm:f>Lists!$R$2:$R$20</xm:f>
          </x14:formula1>
          <xm:sqref>H16 H29:H31 H18:H19 H11:H14 H34:H46 H48:H58 H23</xm:sqref>
        </x14:dataValidation>
        <x14:dataValidation type="list" allowBlank="1" showInputMessage="1" showErrorMessage="1" xr:uid="{3ACD85EB-36ED-4133-8C6D-E282DFC2852A}">
          <x14:formula1>
            <xm:f>Lists!$H$2:$H$38</xm:f>
          </x14:formula1>
          <xm:sqref>F58 G62:G63</xm:sqref>
        </x14:dataValidation>
        <x14:dataValidation type="list" allowBlank="1" showInputMessage="1" showErrorMessage="1" xr:uid="{3E78E1F1-A514-4478-A3A9-199D42FC3C57}">
          <x14:formula1>
            <xm:f>Lists!$N$2:$N$20</xm:f>
          </x14:formula1>
          <xm:sqref>F18:F19 F48:F57 F16 F11:F14 F29:F31 F34:F46 F23</xm:sqref>
        </x14:dataValidation>
        <x14:dataValidation type="list" allowBlank="1" showInputMessage="1" showErrorMessage="1" xr:uid="{751C7017-6226-459F-B711-B6003B162D4E}">
          <x14:formula1>
            <xm:f>Lists!$J$2:$J$38</xm:f>
          </x14:formula1>
          <xm:sqref>G18:G19 G60:G61 G16 G11:G14 G29:G31 G34:G46 G48:G58 G23</xm:sqref>
        </x14:dataValidation>
        <x14:dataValidation type="list" allowBlank="1" showInputMessage="1" showErrorMessage="1" xr:uid="{743D31C4-1AF2-4BAF-8981-57F91574674E}">
          <x14:formula1>
            <xm:f>Lists!$A$1:$A$4</xm:f>
          </x14:formula1>
          <xm:sqref>C39:E40</xm:sqref>
        </x14:dataValidation>
        <x14:dataValidation type="list" allowBlank="1" showInputMessage="1" showErrorMessage="1" promptTitle="Major Elective" prompt="Select one (1) course; may NOT be the same as Core Electives. " xr:uid="{0E829C98-3AA1-4A51-A6A7-096A5E86668D}">
          <x14:formula1>
            <xm:f>Lists!$A$21:$A$26</xm:f>
          </x14:formula1>
          <xm:sqref>C45:E45</xm:sqref>
        </x14:dataValidation>
        <x14:dataValidation type="list" allowBlank="1" showInputMessage="1" showErrorMessage="1" xr:uid="{82789C5A-A8EC-4F38-A0FE-219AD5E0A0E1}">
          <x14:formula1>
            <xm:f>Lists!$G$1:$G$9</xm:f>
          </x14:formula1>
          <xm:sqref>F24:I24</xm:sqref>
        </x14:dataValidation>
        <x14:dataValidation type="list" allowBlank="1" showInputMessage="1" showErrorMessage="1" xr:uid="{94AF0352-C321-4E94-95C0-897537C77705}">
          <x14:formula1>
            <xm:f>Lists!$G$11:$G$12</xm:f>
          </x14:formula1>
          <xm:sqref>F25:I25</xm:sqref>
        </x14:dataValidation>
        <x14:dataValidation type="list" allowBlank="1" showInputMessage="1" showErrorMessage="1" promptTitle="Arts Electives" prompt="Select four courses from the following list; at least two courses must be at the intermediate or advanced level._x000a_" xr:uid="{B1680165-AFD9-4CE9-B166-C78E5EC60457}">
          <x14:formula1>
            <xm:f>Lists!$A$9:$A$16</xm:f>
          </x14:formula1>
          <xm:sqref>C41:E44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B9ED-101D-46C7-BDAD-ACC784235695}">
  <dimension ref="A1:A68"/>
  <sheetViews>
    <sheetView workbookViewId="0">
      <selection activeCell="A7" sqref="A7"/>
    </sheetView>
  </sheetViews>
  <sheetFormatPr defaultColWidth="9.140625" defaultRowHeight="13.15"/>
  <cols>
    <col min="1" max="1" width="169.140625" customWidth="1"/>
  </cols>
  <sheetData>
    <row r="1" spans="1:1" ht="21">
      <c r="A1" s="108" t="s">
        <v>69</v>
      </c>
    </row>
    <row r="2" spans="1:1">
      <c r="A2" s="109"/>
    </row>
    <row r="3" spans="1:1">
      <c r="A3" s="112" t="s">
        <v>70</v>
      </c>
    </row>
    <row r="4" spans="1:1">
      <c r="A4" s="112"/>
    </row>
    <row r="5" spans="1:1">
      <c r="A5" s="113" t="s">
        <v>71</v>
      </c>
    </row>
    <row r="6" spans="1:1">
      <c r="A6" s="113" t="s">
        <v>72</v>
      </c>
    </row>
    <row r="7" spans="1:1">
      <c r="A7" s="114" t="s">
        <v>53</v>
      </c>
    </row>
    <row r="8" spans="1:1">
      <c r="A8" s="112" t="s">
        <v>73</v>
      </c>
    </row>
    <row r="9" spans="1:1">
      <c r="A9" s="112" t="s">
        <v>74</v>
      </c>
    </row>
    <row r="10" spans="1:1">
      <c r="A10" s="114"/>
    </row>
    <row r="11" spans="1:1">
      <c r="A11" s="113" t="s">
        <v>75</v>
      </c>
    </row>
    <row r="12" spans="1:1">
      <c r="A12" s="112" t="s">
        <v>76</v>
      </c>
    </row>
    <row r="13" spans="1:1">
      <c r="A13" s="114" t="s">
        <v>52</v>
      </c>
    </row>
    <row r="14" spans="1:1">
      <c r="A14" s="112" t="s">
        <v>77</v>
      </c>
    </row>
    <row r="15" spans="1:1">
      <c r="A15" s="112"/>
    </row>
    <row r="16" spans="1:1">
      <c r="A16" s="110"/>
    </row>
    <row r="17" spans="1:1">
      <c r="A17" s="162" t="s">
        <v>78</v>
      </c>
    </row>
    <row r="18" spans="1:1">
      <c r="A18" s="111" t="s">
        <v>79</v>
      </c>
    </row>
    <row r="19" spans="1:1">
      <c r="A19" s="87"/>
    </row>
    <row r="20" spans="1:1">
      <c r="A20" s="86"/>
    </row>
    <row r="21" spans="1:1" ht="21">
      <c r="A21" s="88" t="s">
        <v>80</v>
      </c>
    </row>
    <row r="22" spans="1:1">
      <c r="A22" s="89"/>
    </row>
    <row r="23" spans="1:1">
      <c r="A23" s="90" t="s">
        <v>81</v>
      </c>
    </row>
    <row r="24" spans="1:1">
      <c r="A24" s="91"/>
    </row>
    <row r="25" spans="1:1" ht="211.15">
      <c r="A25" s="163" t="s">
        <v>82</v>
      </c>
    </row>
    <row r="26" spans="1:1">
      <c r="A26" s="163" t="s">
        <v>83</v>
      </c>
    </row>
    <row r="27" spans="1:1">
      <c r="A27" s="91"/>
    </row>
    <row r="28" spans="1:1">
      <c r="A28" s="92" t="s">
        <v>84</v>
      </c>
    </row>
    <row r="29" spans="1:1">
      <c r="A29" s="91"/>
    </row>
    <row r="30" spans="1:1">
      <c r="A30" s="163" t="s">
        <v>85</v>
      </c>
    </row>
    <row r="31" spans="1:1">
      <c r="A31" s="93"/>
    </row>
    <row r="32" spans="1:1">
      <c r="A32" s="94"/>
    </row>
    <row r="33" spans="1:1">
      <c r="A33" s="95"/>
    </row>
    <row r="34" spans="1:1">
      <c r="A34" s="96" t="s">
        <v>86</v>
      </c>
    </row>
    <row r="35" spans="1:1">
      <c r="A35" s="97"/>
    </row>
    <row r="36" spans="1:1">
      <c r="A36" s="98" t="s">
        <v>87</v>
      </c>
    </row>
    <row r="37" spans="1:1">
      <c r="A37" s="97"/>
    </row>
    <row r="38" spans="1:1" ht="92.45">
      <c r="A38" s="99" t="s">
        <v>88</v>
      </c>
    </row>
    <row r="39" spans="1:1">
      <c r="A39" s="94"/>
    </row>
    <row r="40" spans="1:1">
      <c r="A40" s="95"/>
    </row>
    <row r="41" spans="1:1">
      <c r="A41" s="100" t="s">
        <v>89</v>
      </c>
    </row>
    <row r="42" spans="1:1">
      <c r="A42" s="101"/>
    </row>
    <row r="43" spans="1:1" ht="26.45">
      <c r="A43" s="102" t="s">
        <v>90</v>
      </c>
    </row>
    <row r="44" spans="1:1">
      <c r="A44" s="101"/>
    </row>
    <row r="45" spans="1:1" ht="39.6">
      <c r="A45" s="102" t="s">
        <v>91</v>
      </c>
    </row>
    <row r="46" spans="1:1">
      <c r="A46" s="102"/>
    </row>
    <row r="47" spans="1:1" ht="24.75" customHeight="1">
      <c r="A47" s="102" t="s">
        <v>92</v>
      </c>
    </row>
    <row r="48" spans="1:1">
      <c r="A48" s="101"/>
    </row>
    <row r="49" spans="1:1" ht="26.45">
      <c r="A49" s="102" t="s">
        <v>93</v>
      </c>
    </row>
    <row r="50" spans="1:1" ht="15" customHeight="1">
      <c r="A50" s="101"/>
    </row>
    <row r="51" spans="1:1" ht="89.25" customHeight="1">
      <c r="A51" s="102" t="s">
        <v>94</v>
      </c>
    </row>
    <row r="52" spans="1:1">
      <c r="A52" s="101"/>
    </row>
    <row r="53" spans="1:1" ht="51.75" customHeight="1">
      <c r="A53" s="164" t="s">
        <v>95</v>
      </c>
    </row>
    <row r="55" spans="1:1">
      <c r="A55" s="103" t="s">
        <v>96</v>
      </c>
    </row>
    <row r="56" spans="1:1">
      <c r="A56" s="104" t="s">
        <v>97</v>
      </c>
    </row>
    <row r="57" spans="1:1" ht="26.45">
      <c r="A57" s="105" t="s">
        <v>98</v>
      </c>
    </row>
    <row r="58" spans="1:1">
      <c r="A58" s="104" t="s">
        <v>99</v>
      </c>
    </row>
    <row r="59" spans="1:1">
      <c r="A59" s="106" t="s">
        <v>100</v>
      </c>
    </row>
    <row r="60" spans="1:1">
      <c r="A60" s="104" t="s">
        <v>101</v>
      </c>
    </row>
    <row r="61" spans="1:1">
      <c r="A61" s="107" t="s">
        <v>102</v>
      </c>
    </row>
    <row r="62" spans="1:1">
      <c r="A62" s="104" t="s">
        <v>103</v>
      </c>
    </row>
    <row r="63" spans="1:1" ht="26.45">
      <c r="A63" s="106" t="s">
        <v>104</v>
      </c>
    </row>
    <row r="64" spans="1:1">
      <c r="A64" s="104" t="s">
        <v>105</v>
      </c>
    </row>
    <row r="65" spans="1:1" ht="26.45">
      <c r="A65" s="106" t="s">
        <v>106</v>
      </c>
    </row>
    <row r="66" spans="1:1">
      <c r="A66" s="104" t="s">
        <v>107</v>
      </c>
    </row>
    <row r="67" spans="1:1" ht="26.45">
      <c r="A67" s="106" t="s">
        <v>108</v>
      </c>
    </row>
    <row r="68" spans="1:1">
      <c r="A68" s="107" t="s">
        <v>109</v>
      </c>
    </row>
  </sheetData>
  <protectedRanges>
    <protectedRange sqref="A4:XFD5" name="Range1"/>
    <protectedRange sqref="A13:XFD13 A7:XFD7" name="Range1_1"/>
    <protectedRange sqref="A11:XFD11" name="Range1_2"/>
    <protectedRange sqref="A6:XFD6" name="Range1_3"/>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107"/>
  <sheetViews>
    <sheetView workbookViewId="0">
      <selection activeCell="A11" sqref="A11"/>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3.9">
      <c r="A1" s="82" t="s">
        <v>110</v>
      </c>
      <c r="C1" s="1"/>
      <c r="G1" s="85" t="s">
        <v>42</v>
      </c>
      <c r="H1" s="159" t="s">
        <v>111</v>
      </c>
      <c r="I1" s="159"/>
      <c r="J1" s="159"/>
      <c r="K1" s="70"/>
      <c r="L1" s="159" t="s">
        <v>112</v>
      </c>
      <c r="M1" s="159"/>
      <c r="N1" s="159"/>
      <c r="O1" s="3"/>
      <c r="P1" s="2" t="s">
        <v>113</v>
      </c>
      <c r="R1" s="2" t="s">
        <v>114</v>
      </c>
      <c r="T1" s="2" t="s">
        <v>115</v>
      </c>
      <c r="U1" s="2" t="s">
        <v>116</v>
      </c>
      <c r="V1" s="3"/>
      <c r="W1" s="2" t="s">
        <v>117</v>
      </c>
      <c r="X1" s="2" t="s">
        <v>118</v>
      </c>
      <c r="Y1" s="3"/>
      <c r="Z1" s="2" t="s">
        <v>119</v>
      </c>
      <c r="AA1" s="2" t="s">
        <v>120</v>
      </c>
    </row>
    <row r="2" spans="1:27" ht="13.9">
      <c r="A2" s="79" t="s">
        <v>121</v>
      </c>
      <c r="C2" s="1"/>
      <c r="G2" t="s">
        <v>122</v>
      </c>
      <c r="H2" s="69" t="s">
        <v>123</v>
      </c>
      <c r="I2" s="77">
        <f>'Degree Planning Worksheet'!G1-7</f>
        <v>2019</v>
      </c>
      <c r="J2" s="67" t="str">
        <f>_xlfn.CONCAT($I$2+INT((ROW()-3)/3), " Fall")</f>
        <v>2018 Fall</v>
      </c>
      <c r="K2" s="68"/>
      <c r="L2" s="71" t="s">
        <v>123</v>
      </c>
      <c r="M2" s="77">
        <f>'Degree Planning Worksheet'!G1</f>
        <v>2026</v>
      </c>
      <c r="N2" s="67" t="str">
        <f>_xlfn.CONCAT($M$2+1+INT((ROW()-3)/3), " Fall")</f>
        <v>2026 Fall</v>
      </c>
      <c r="P2" s="1" t="s">
        <v>124</v>
      </c>
      <c r="R2" t="s">
        <v>125</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ht="13.9">
      <c r="A3" s="79" t="s">
        <v>126</v>
      </c>
      <c r="C3" s="1"/>
      <c r="G3" s="1" t="s">
        <v>127</v>
      </c>
      <c r="H3" s="1"/>
      <c r="I3" s="1"/>
      <c r="J3" s="67" t="str">
        <f>_xlfn.CONCAT($I$2+INT((ROW()-3)/3), " Sp.")</f>
        <v>2019 Sp.</v>
      </c>
      <c r="K3" s="68"/>
      <c r="L3" s="68"/>
      <c r="M3" s="1"/>
      <c r="N3" s="67" t="str">
        <f>_xlfn.CONCAT($M$2+1+INT((ROW()-3)/3), " Sp.")</f>
        <v>2027 Sp.</v>
      </c>
      <c r="P3" s="1" t="s">
        <v>128</v>
      </c>
      <c r="R3" t="s">
        <v>129</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ht="13.9">
      <c r="A4" s="79" t="s">
        <v>130</v>
      </c>
      <c r="C4" s="1"/>
      <c r="G4" s="1" t="s">
        <v>131</v>
      </c>
      <c r="H4" s="1"/>
      <c r="I4" s="1"/>
      <c r="J4" s="67" t="str">
        <f>_xlfn.CONCAT($I$2+INT((ROW()-3)/3), " Su.")</f>
        <v>2019 Su.</v>
      </c>
      <c r="K4" s="68"/>
      <c r="L4" s="68"/>
      <c r="M4" s="1"/>
      <c r="N4" s="67" t="str">
        <f>_xlfn.CONCAT($M$2+1+INT((ROW()-3)/3), " Su.")</f>
        <v>2027 Su.</v>
      </c>
      <c r="P4" s="1" t="s">
        <v>132</v>
      </c>
      <c r="R4" t="s">
        <v>133</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C5" s="1"/>
      <c r="G5" s="1" t="s">
        <v>134</v>
      </c>
      <c r="H5" s="1"/>
      <c r="I5" s="1"/>
      <c r="J5" s="67" t="str">
        <f>_xlfn.CONCAT($I$2+INT((ROW()-3)/3), " Fall")</f>
        <v>2019 Fall</v>
      </c>
      <c r="K5" s="68"/>
      <c r="L5" s="68"/>
      <c r="M5" s="1"/>
      <c r="N5" s="67" t="str">
        <f>_xlfn.CONCAT($M$2+1+INT((ROW()-3)/3), " Fall")</f>
        <v>2027 Fall</v>
      </c>
      <c r="P5" s="1" t="s">
        <v>135</v>
      </c>
      <c r="R5" t="s">
        <v>136</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ht="13.9">
      <c r="A6" s="82"/>
      <c r="G6" t="s">
        <v>137</v>
      </c>
      <c r="H6" s="1"/>
      <c r="I6" s="1"/>
      <c r="J6" s="67" t="str">
        <f>_xlfn.CONCAT($I$2+INT((ROW()-3)/3), " Sp.")</f>
        <v>2020 Sp.</v>
      </c>
      <c r="K6" s="68"/>
      <c r="L6" s="68"/>
      <c r="M6" s="1"/>
      <c r="N6" s="67" t="str">
        <f>_xlfn.CONCAT($M$2+1+INT((ROW()-3)/3), " Sp.")</f>
        <v>2028 Sp.</v>
      </c>
      <c r="P6" s="1"/>
      <c r="R6" t="s">
        <v>138</v>
      </c>
      <c r="T6" s="67" t="str">
        <f t="shared" si="0"/>
        <v>2030 Fall</v>
      </c>
      <c r="U6" s="67" t="str">
        <f t="shared" si="1"/>
        <v>2031 Sp.</v>
      </c>
      <c r="V6" s="68"/>
      <c r="W6" s="68"/>
      <c r="X6" s="68"/>
      <c r="Y6" s="68"/>
      <c r="Z6" s="68"/>
    </row>
    <row r="7" spans="1:27" ht="13.9">
      <c r="A7" s="79"/>
      <c r="G7" t="s">
        <v>139</v>
      </c>
      <c r="H7" s="1"/>
      <c r="I7" s="1"/>
      <c r="J7" s="67" t="str">
        <f>_xlfn.CONCAT($I$2+INT((ROW()-3)/3), " Su.")</f>
        <v>2020 Su.</v>
      </c>
      <c r="K7" s="68"/>
      <c r="L7" s="68"/>
      <c r="M7" s="1"/>
      <c r="N7" s="67" t="str">
        <f>_xlfn.CONCAT($M$2+1+INT((ROW()-3)/3), " Su.")</f>
        <v>2028 Su.</v>
      </c>
      <c r="R7" t="s">
        <v>140</v>
      </c>
      <c r="T7" s="67" t="str">
        <f t="shared" si="0"/>
        <v>2031 Fall</v>
      </c>
      <c r="U7" s="67" t="str">
        <f t="shared" si="1"/>
        <v>2032 Sp.</v>
      </c>
      <c r="V7" s="68"/>
      <c r="W7" s="68"/>
      <c r="X7" s="68"/>
      <c r="Y7" s="68"/>
      <c r="Z7" s="68"/>
    </row>
    <row r="8" spans="1:27" ht="13.9">
      <c r="A8" s="79"/>
      <c r="G8" t="s">
        <v>141</v>
      </c>
      <c r="H8" s="1"/>
      <c r="I8" s="1"/>
      <c r="J8" s="67" t="str">
        <f>_xlfn.CONCAT($I$2+INT((ROW()-3)/3), " Fall")</f>
        <v>2020 Fall</v>
      </c>
      <c r="K8" s="68"/>
      <c r="L8" s="68"/>
      <c r="M8" s="1"/>
      <c r="N8" s="67" t="str">
        <f>_xlfn.CONCAT($M$2+1+INT((ROW()-3)/3), " Fall")</f>
        <v>2028 Fall</v>
      </c>
      <c r="R8" t="s">
        <v>142</v>
      </c>
      <c r="T8" s="67" t="str">
        <f t="shared" si="0"/>
        <v>2032 Fall</v>
      </c>
      <c r="U8" s="67" t="str">
        <f t="shared" si="1"/>
        <v>2033 Sp.</v>
      </c>
      <c r="V8" s="68"/>
      <c r="W8" s="68"/>
      <c r="X8" s="68"/>
      <c r="Y8" s="68"/>
      <c r="Z8" s="68"/>
    </row>
    <row r="9" spans="1:27" ht="13.9">
      <c r="A9" s="79" t="s">
        <v>143</v>
      </c>
      <c r="G9" t="s">
        <v>144</v>
      </c>
      <c r="H9" s="1"/>
      <c r="I9" s="1"/>
      <c r="J9" s="67" t="str">
        <f>_xlfn.CONCAT($I$2+INT((ROW()-3)/3), " Sp.")</f>
        <v>2021 Sp.</v>
      </c>
      <c r="K9" s="68"/>
      <c r="L9" s="68"/>
      <c r="M9" s="1"/>
      <c r="N9" s="67" t="str">
        <f>_xlfn.CONCAT($M$2+1+INT((ROW()-3)/3), " Sp.")</f>
        <v>2029 Sp.</v>
      </c>
      <c r="R9" t="s">
        <v>145</v>
      </c>
      <c r="T9" s="68"/>
    </row>
    <row r="10" spans="1:27" ht="13.9">
      <c r="A10" s="82" t="s">
        <v>146</v>
      </c>
      <c r="H10" s="1"/>
      <c r="I10" s="1"/>
      <c r="J10" s="67" t="str">
        <f>_xlfn.CONCAT($I$2+INT((ROW()-3)/3), " Su.")</f>
        <v>2021 Su.</v>
      </c>
      <c r="K10" s="68"/>
      <c r="L10" s="68"/>
      <c r="M10" s="1"/>
      <c r="N10" s="67" t="str">
        <f>_xlfn.CONCAT($M$2+1+INT((ROW()-3)/3), " Su.")</f>
        <v>2029 Su.</v>
      </c>
      <c r="R10" t="s">
        <v>147</v>
      </c>
      <c r="T10" s="68"/>
    </row>
    <row r="11" spans="1:27" ht="13.9">
      <c r="A11" s="82" t="s">
        <v>148</v>
      </c>
      <c r="G11" t="s">
        <v>149</v>
      </c>
      <c r="H11" s="1"/>
      <c r="I11" s="1"/>
      <c r="J11" s="67" t="str">
        <f>_xlfn.CONCAT($I$2+INT((ROW()-3)/3), " Fall")</f>
        <v>2021 Fall</v>
      </c>
      <c r="K11" s="68"/>
      <c r="L11" s="68"/>
      <c r="M11" s="1"/>
      <c r="N11" s="67" t="str">
        <f>_xlfn.CONCAT($M$2+1+INT((ROW()-3)/3), " Fall")</f>
        <v>2029 Fall</v>
      </c>
      <c r="R11" t="s">
        <v>150</v>
      </c>
      <c r="T11" s="68"/>
    </row>
    <row r="12" spans="1:27" ht="13.9">
      <c r="A12" s="82"/>
      <c r="G12" t="s">
        <v>151</v>
      </c>
      <c r="H12" s="1"/>
      <c r="I12" s="1"/>
      <c r="J12" s="67" t="str">
        <f>_xlfn.CONCAT($I$2+INT((ROW()-3)/3), " Sp.")</f>
        <v>2022 Sp.</v>
      </c>
      <c r="K12" s="68"/>
      <c r="L12" s="68"/>
      <c r="M12" s="1"/>
      <c r="N12" s="67" t="str">
        <f>_xlfn.CONCAT($M$2+1+INT((ROW()-3)/3), " Sp.")</f>
        <v>2030 Sp.</v>
      </c>
      <c r="R12" t="s">
        <v>152</v>
      </c>
    </row>
    <row r="13" spans="1:27" ht="13.9">
      <c r="A13" s="82"/>
      <c r="H13" s="1"/>
      <c r="I13" s="1"/>
      <c r="J13" s="67" t="str">
        <f>_xlfn.CONCAT($I$2+INT((ROW()-3)/3), " Su.")</f>
        <v>2022 Su.</v>
      </c>
      <c r="K13" s="68"/>
      <c r="L13" s="68"/>
      <c r="M13" s="1"/>
      <c r="N13" s="67" t="str">
        <f>_xlfn.CONCAT($M$2+1+INT((ROW()-3)/3), " Su.")</f>
        <v>2030 Su.</v>
      </c>
      <c r="R13" t="s">
        <v>153</v>
      </c>
    </row>
    <row r="14" spans="1:27" ht="13.9">
      <c r="A14" s="82"/>
      <c r="H14" s="1"/>
      <c r="I14" s="1"/>
      <c r="J14" s="67" t="str">
        <f>_xlfn.CONCAT($I$2+INT((ROW()-3)/3), " Fall")</f>
        <v>2022 Fall</v>
      </c>
      <c r="K14" s="68"/>
      <c r="L14" s="68"/>
      <c r="M14" s="1"/>
      <c r="N14" s="67" t="str">
        <f>_xlfn.CONCAT($M$2+1+INT((ROW()-3)/3), " Fall")</f>
        <v>2030 Fall</v>
      </c>
      <c r="R14" t="s">
        <v>154</v>
      </c>
    </row>
    <row r="15" spans="1:27" ht="13.9">
      <c r="A15" s="82"/>
      <c r="H15" s="1"/>
      <c r="I15" s="1"/>
      <c r="J15" s="67" t="str">
        <f>_xlfn.CONCAT($I$2+INT((ROW()-3)/3), " Sp.")</f>
        <v>2023 Sp.</v>
      </c>
      <c r="K15" s="68"/>
      <c r="L15" s="68"/>
      <c r="M15" s="1"/>
      <c r="N15" s="67" t="str">
        <f>_xlfn.CONCAT($M$2+1+INT((ROW()-3)/3), " Sp.")</f>
        <v>2031 Sp.</v>
      </c>
      <c r="R15" t="s">
        <v>155</v>
      </c>
    </row>
    <row r="16" spans="1:27" ht="13.9">
      <c r="A16" s="82"/>
      <c r="H16" s="1"/>
      <c r="I16" s="1"/>
      <c r="J16" s="67" t="str">
        <f>_xlfn.CONCAT($I$2+INT((ROW()-3)/3), " Su.")</f>
        <v>2023 Su.</v>
      </c>
      <c r="K16" s="68"/>
      <c r="L16" s="68"/>
      <c r="M16" s="1"/>
      <c r="N16" s="67" t="str">
        <f>_xlfn.CONCAT($M$2+1+INT((ROW()-3)/3), " Su.")</f>
        <v>2031 Su.</v>
      </c>
      <c r="R16" t="s">
        <v>156</v>
      </c>
    </row>
    <row r="17" spans="1:18">
      <c r="H17" s="1"/>
      <c r="I17" s="1"/>
      <c r="J17" s="67" t="str">
        <f>_xlfn.CONCAT($I$2+INT((ROW()-3)/3), " Fall")</f>
        <v>2023 Fall</v>
      </c>
      <c r="K17" s="68"/>
      <c r="L17" s="68"/>
      <c r="M17" s="1"/>
      <c r="N17" s="67" t="str">
        <f>_xlfn.CONCAT($M$2+1+INT((ROW()-3)/3), " Fall")</f>
        <v>2031 Fall</v>
      </c>
      <c r="R17" t="s">
        <v>157</v>
      </c>
    </row>
    <row r="18" spans="1:18" ht="13.9">
      <c r="A18" s="82"/>
      <c r="H18" s="1"/>
      <c r="I18" s="1"/>
      <c r="J18" s="67" t="str">
        <f>_xlfn.CONCAT($I$2+INT((ROW()-3)/3), " Sp.")</f>
        <v>2024 Sp.</v>
      </c>
      <c r="K18" s="68"/>
      <c r="L18" s="68"/>
      <c r="M18" s="1"/>
      <c r="N18" s="67" t="str">
        <f>_xlfn.CONCAT($M$2+1+INT((ROW()-3)/3), " Sp.")</f>
        <v>2032 Sp.</v>
      </c>
      <c r="R18" t="s">
        <v>158</v>
      </c>
    </row>
    <row r="19" spans="1:18" ht="13.9">
      <c r="A19" s="82"/>
      <c r="H19" s="1"/>
      <c r="I19" s="1"/>
      <c r="J19" s="67" t="str">
        <f>_xlfn.CONCAT($I$2+INT((ROW()-3)/3), " Su.")</f>
        <v>2024 Su.</v>
      </c>
      <c r="K19" s="68"/>
      <c r="L19" s="68"/>
      <c r="M19" s="1"/>
      <c r="N19" s="67" t="str">
        <f>_xlfn.CONCAT($M$2+1+INT((ROW()-3)/3), " Su.")</f>
        <v>2032 Su.</v>
      </c>
      <c r="R19" t="s">
        <v>159</v>
      </c>
    </row>
    <row r="20" spans="1:18">
      <c r="H20" s="1"/>
      <c r="I20" s="1"/>
      <c r="J20" s="67" t="str">
        <f>_xlfn.CONCAT($I$2+INT((ROW()-3)/3), " Fall")</f>
        <v>2024 Fall</v>
      </c>
      <c r="K20" s="68"/>
      <c r="L20" s="68"/>
      <c r="M20" s="1"/>
      <c r="N20" s="67" t="s">
        <v>160</v>
      </c>
      <c r="R20" t="s">
        <v>161</v>
      </c>
    </row>
    <row r="21" spans="1:18" ht="13.9">
      <c r="A21" s="82" t="s">
        <v>162</v>
      </c>
      <c r="H21" s="1"/>
      <c r="I21" s="1"/>
      <c r="J21" s="67" t="str">
        <f>_xlfn.CONCAT($I$2+INT((ROW()-3)/3), " Sp.")</f>
        <v>2025 Sp.</v>
      </c>
      <c r="K21" s="68"/>
      <c r="L21" s="68"/>
    </row>
    <row r="22" spans="1:18" ht="13.9">
      <c r="A22" s="82" t="s">
        <v>163</v>
      </c>
      <c r="H22" s="1"/>
      <c r="I22" s="1"/>
      <c r="J22" s="67" t="str">
        <f>_xlfn.CONCAT($I$2+INT((ROW()-3)/3), " Su.")</f>
        <v>2025 Su.</v>
      </c>
      <c r="K22" s="68"/>
      <c r="L22" s="68"/>
    </row>
    <row r="23" spans="1:18" ht="13.9">
      <c r="A23" s="82" t="s">
        <v>164</v>
      </c>
      <c r="H23" s="1"/>
      <c r="I23" s="1"/>
      <c r="J23" s="67" t="str">
        <f>_xlfn.CONCAT($I$2+INT((ROW()-3)/3), " Fall")</f>
        <v>2025 Fall</v>
      </c>
      <c r="K23" s="68"/>
      <c r="L23" s="68"/>
    </row>
    <row r="24" spans="1:18" ht="13.9">
      <c r="A24" s="82" t="s">
        <v>165</v>
      </c>
      <c r="H24" s="1"/>
      <c r="I24" s="1"/>
      <c r="J24" s="67" t="str">
        <f>_xlfn.CONCAT($I$2+INT((ROW()-3)/3), " Sp.")</f>
        <v>2026 Sp.</v>
      </c>
      <c r="K24" s="68"/>
      <c r="L24" s="68"/>
    </row>
    <row r="25" spans="1:18" ht="13.9">
      <c r="A25" s="82" t="s">
        <v>166</v>
      </c>
      <c r="H25" s="1"/>
      <c r="I25" s="1"/>
      <c r="J25" s="67" t="str">
        <f>_xlfn.CONCAT($I$2+INT((ROW()-3)/3), " Su.")</f>
        <v>2026 Su.</v>
      </c>
      <c r="K25" s="68"/>
      <c r="L25" s="68"/>
    </row>
    <row r="26" spans="1:18" ht="13.9">
      <c r="A26" s="82" t="s">
        <v>167</v>
      </c>
      <c r="H26" s="1"/>
      <c r="I26" s="1"/>
      <c r="J26" s="67" t="str">
        <f>_xlfn.CONCAT($I$2+INT((ROW()-3)/3), " Fall")</f>
        <v>2026 Fall</v>
      </c>
      <c r="K26" s="68"/>
      <c r="L26" s="68"/>
    </row>
    <row r="27" spans="1:18" ht="15.6">
      <c r="A27" s="84"/>
      <c r="H27" s="1"/>
      <c r="I27" s="1"/>
      <c r="J27" s="67" t="str">
        <f>_xlfn.CONCAT($I$2+INT((ROW()-3)/3), " Sp.")</f>
        <v>2027 Sp.</v>
      </c>
      <c r="K27" s="68"/>
      <c r="L27" s="68"/>
    </row>
    <row r="28" spans="1:18" ht="15.6">
      <c r="A28" s="84"/>
      <c r="H28" s="1"/>
      <c r="I28" s="1"/>
      <c r="J28" s="67" t="str">
        <f>_xlfn.CONCAT($I$2+INT((ROW()-3)/3), " Su.")</f>
        <v>2027 Su.</v>
      </c>
      <c r="K28" s="68"/>
      <c r="L28" s="68"/>
      <c r="M28" s="1"/>
      <c r="N28" s="1"/>
    </row>
    <row r="29" spans="1:18" ht="15.6">
      <c r="A29" s="84"/>
      <c r="H29" s="1"/>
      <c r="I29" s="1"/>
      <c r="J29" s="67" t="str">
        <f>_xlfn.CONCAT($I$2+INT((ROW()-3)/3), " Fall")</f>
        <v>2027 Fall</v>
      </c>
      <c r="K29" s="68"/>
      <c r="L29" s="68"/>
      <c r="M29" s="1"/>
      <c r="N29" s="1"/>
    </row>
    <row r="30" spans="1:18" ht="15.6">
      <c r="A30" s="84"/>
      <c r="H30" s="1"/>
      <c r="I30" s="1"/>
      <c r="J30" s="67" t="str">
        <f>_xlfn.CONCAT($I$2+INT((ROW()-3)/3), " Sp.")</f>
        <v>2028 Sp.</v>
      </c>
      <c r="K30" s="68"/>
      <c r="L30" s="68"/>
      <c r="M30" s="1"/>
      <c r="N30" s="1"/>
    </row>
    <row r="31" spans="1:18" ht="15.6">
      <c r="A31" s="84"/>
      <c r="H31" s="1"/>
      <c r="I31" s="1"/>
      <c r="J31" s="67" t="str">
        <f>_xlfn.CONCAT($I$2+INT((ROW()-3)/3), " Su.")</f>
        <v>2028 Su.</v>
      </c>
      <c r="K31" s="68"/>
      <c r="L31" s="68"/>
      <c r="M31" s="1"/>
      <c r="N31" s="1"/>
    </row>
    <row r="32" spans="1:18" ht="15.6">
      <c r="A32" s="84"/>
      <c r="H32" s="1"/>
      <c r="I32" s="1"/>
      <c r="J32" s="67" t="str">
        <f>_xlfn.CONCAT($I$2+INT((ROW()-3)/3), " Fall")</f>
        <v>2028 Fall</v>
      </c>
      <c r="K32" s="68"/>
      <c r="L32" s="68"/>
      <c r="M32" s="1"/>
      <c r="N32" s="1"/>
    </row>
    <row r="33" spans="1:18" ht="15.6">
      <c r="A33" s="84"/>
      <c r="H33" s="1"/>
      <c r="I33" s="1"/>
      <c r="J33" s="67" t="str">
        <f>_xlfn.CONCAT($I$2+INT((ROW()-3)/3), " Sp.")</f>
        <v>2029 Sp.</v>
      </c>
      <c r="K33" s="68"/>
      <c r="L33" s="68"/>
      <c r="M33" s="1"/>
      <c r="N33" s="1"/>
    </row>
    <row r="34" spans="1:18" ht="15.6">
      <c r="A34" s="84"/>
      <c r="H34" s="1"/>
      <c r="I34" s="1"/>
      <c r="J34" s="67" t="str">
        <f>_xlfn.CONCAT($I$2+INT((ROW()-3)/3), " Su.")</f>
        <v>2029 Su.</v>
      </c>
      <c r="K34" s="68"/>
      <c r="L34" s="68"/>
      <c r="M34" s="1"/>
      <c r="N34" s="1"/>
    </row>
    <row r="35" spans="1:18" ht="15.6">
      <c r="A35" s="84"/>
      <c r="H35" s="1"/>
      <c r="I35" s="1"/>
      <c r="J35" s="67" t="str">
        <f>_xlfn.CONCAT($I$2+INT((ROW()-3)/3), " Fall")</f>
        <v>2029 Fall</v>
      </c>
      <c r="K35" s="68"/>
      <c r="L35" s="68"/>
      <c r="M35" s="1"/>
      <c r="N35" s="1"/>
    </row>
    <row r="36" spans="1:18" ht="15.6">
      <c r="A36" s="84"/>
      <c r="I36" s="1"/>
      <c r="J36" s="67" t="str">
        <f>_xlfn.CONCAT($I$2+INT((ROW()-3)/3), " Sp.")</f>
        <v>2030 Sp.</v>
      </c>
      <c r="K36" s="68"/>
      <c r="L36" s="68"/>
    </row>
    <row r="37" spans="1:18" ht="15.6">
      <c r="A37" s="84"/>
      <c r="I37" s="1"/>
      <c r="J37" s="67" t="str">
        <f>_xlfn.CONCAT($I$2+INT((ROW()-3)/3), " Su.")</f>
        <v>2030 Su.</v>
      </c>
      <c r="K37" s="68"/>
      <c r="L37" s="68"/>
    </row>
    <row r="38" spans="1:18" ht="15.6">
      <c r="A38" s="84"/>
      <c r="J38" s="67" t="str">
        <f>_xlfn.CONCAT($I$2+INT((ROW()-3)/3), " Fall")</f>
        <v>2030 Fall</v>
      </c>
      <c r="K38" s="68"/>
      <c r="L38" s="68"/>
    </row>
    <row r="39" spans="1:18" ht="15.6">
      <c r="A39" s="84"/>
    </row>
    <row r="40" spans="1:18" ht="15.6">
      <c r="A40" s="84"/>
    </row>
    <row r="41" spans="1:18" ht="15.6">
      <c r="A41" s="84"/>
    </row>
    <row r="42" spans="1:18" ht="22.9">
      <c r="H42" s="158" t="s">
        <v>168</v>
      </c>
      <c r="I42" s="158"/>
      <c r="J42" s="158"/>
      <c r="K42" s="158"/>
      <c r="L42" s="158"/>
      <c r="M42" s="158"/>
      <c r="N42" s="158"/>
      <c r="O42" s="158"/>
      <c r="P42" s="158"/>
      <c r="Q42" s="158"/>
      <c r="R42" s="158"/>
    </row>
    <row r="43" spans="1:18" ht="13.9">
      <c r="A43" s="79"/>
    </row>
    <row r="44" spans="1:18" ht="13.9">
      <c r="A44" s="80"/>
    </row>
    <row r="45" spans="1:18" ht="15.6">
      <c r="A45" s="84"/>
    </row>
    <row r="46" spans="1:18" ht="15.6">
      <c r="A46" s="84"/>
    </row>
    <row r="47" spans="1:18" ht="15.6">
      <c r="A47" s="84"/>
    </row>
    <row r="48" spans="1:18" ht="15.6">
      <c r="A48" s="84"/>
    </row>
    <row r="49" spans="1:1" ht="15.6">
      <c r="A49" s="84"/>
    </row>
    <row r="50" spans="1:1" ht="15.6">
      <c r="A50" s="84"/>
    </row>
    <row r="51" spans="1:1" ht="15.6">
      <c r="A51" s="84"/>
    </row>
    <row r="52" spans="1:1" ht="15.6">
      <c r="A52" s="84"/>
    </row>
    <row r="53" spans="1:1" ht="15.6">
      <c r="A53" s="84"/>
    </row>
    <row r="54" spans="1:1" ht="15.6">
      <c r="A54" s="84"/>
    </row>
    <row r="55" spans="1:1" ht="15.6">
      <c r="A55" s="84"/>
    </row>
    <row r="56" spans="1:1" ht="15.6">
      <c r="A56" s="84"/>
    </row>
    <row r="57" spans="1:1" ht="15.6">
      <c r="A57" s="84"/>
    </row>
    <row r="58" spans="1:1" ht="15.6">
      <c r="A58" s="84"/>
    </row>
    <row r="59" spans="1:1" ht="15.6">
      <c r="A59" s="84"/>
    </row>
    <row r="60" spans="1:1" ht="15.6">
      <c r="A60" s="84"/>
    </row>
    <row r="61" spans="1:1" ht="15.6">
      <c r="A61" s="84"/>
    </row>
    <row r="62" spans="1:1" ht="15.6">
      <c r="A62" s="84"/>
    </row>
    <row r="63" spans="1:1" ht="13.9">
      <c r="A63" s="79"/>
    </row>
    <row r="64" spans="1:1" ht="13.9">
      <c r="A64" s="79"/>
    </row>
    <row r="65" spans="1:1" ht="13.9">
      <c r="A65" s="79"/>
    </row>
    <row r="66" spans="1:1" ht="13.9">
      <c r="A66" s="79"/>
    </row>
    <row r="67" spans="1:1" ht="13.9">
      <c r="A67" s="79"/>
    </row>
    <row r="68" spans="1:1" ht="13.9">
      <c r="A68" s="79"/>
    </row>
    <row r="69" spans="1:1" ht="14.45">
      <c r="A69" s="83"/>
    </row>
    <row r="71" spans="1:1" ht="13.9">
      <c r="A71" s="79"/>
    </row>
    <row r="72" spans="1:1" ht="13.9">
      <c r="A72" s="79"/>
    </row>
    <row r="73" spans="1:1" ht="13.9">
      <c r="A73" s="81"/>
    </row>
    <row r="74" spans="1:1" ht="13.9">
      <c r="A74" s="82"/>
    </row>
    <row r="75" spans="1:1" ht="13.9">
      <c r="A75" s="82"/>
    </row>
    <row r="76" spans="1:1" ht="13.9">
      <c r="A76" s="82"/>
    </row>
    <row r="77" spans="1:1" ht="13.9">
      <c r="A77" s="82"/>
    </row>
    <row r="78" spans="1:1" ht="13.9">
      <c r="A78" s="82"/>
    </row>
    <row r="79" spans="1:1" ht="13.9">
      <c r="A79" s="82"/>
    </row>
    <row r="80" spans="1:1" ht="13.9">
      <c r="A80" s="82"/>
    </row>
    <row r="81" spans="1:1" ht="13.9">
      <c r="A81" s="82"/>
    </row>
    <row r="82" spans="1:1" ht="13.9">
      <c r="A82" s="82"/>
    </row>
    <row r="83" spans="1:1" ht="13.9">
      <c r="A83" s="82"/>
    </row>
    <row r="84" spans="1:1" ht="13.9">
      <c r="A84" s="82"/>
    </row>
    <row r="85" spans="1:1" ht="13.9">
      <c r="A85" s="79"/>
    </row>
    <row r="86" spans="1:1" ht="13.9">
      <c r="A86" s="82"/>
    </row>
    <row r="87" spans="1:1" ht="13.9">
      <c r="A87" s="82"/>
    </row>
    <row r="88" spans="1:1" ht="13.9">
      <c r="A88" s="82"/>
    </row>
    <row r="89" spans="1:1" ht="13.9">
      <c r="A89" s="82"/>
    </row>
    <row r="90" spans="1:1" ht="13.9">
      <c r="A90" s="82"/>
    </row>
    <row r="91" spans="1:1" ht="13.9">
      <c r="A91" s="82"/>
    </row>
    <row r="92" spans="1:1" ht="13.9">
      <c r="A92" s="79"/>
    </row>
    <row r="93" spans="1:1" ht="13.9">
      <c r="A93" s="82"/>
    </row>
    <row r="94" spans="1:1" ht="13.9">
      <c r="A94" s="79"/>
    </row>
    <row r="95" spans="1:1" ht="13.9">
      <c r="A95" s="82"/>
    </row>
    <row r="96" spans="1:1" ht="13.9">
      <c r="A96" s="82"/>
    </row>
    <row r="97" spans="1:1" ht="13.9">
      <c r="A97" s="79"/>
    </row>
    <row r="98" spans="1:1" ht="13.9">
      <c r="A98" s="79"/>
    </row>
    <row r="99" spans="1:1" ht="13.9">
      <c r="A99" s="79"/>
    </row>
    <row r="100" spans="1:1" ht="13.9">
      <c r="A100" s="79"/>
    </row>
    <row r="101" spans="1:1" ht="13.9">
      <c r="A101" s="79"/>
    </row>
    <row r="102" spans="1:1" ht="13.9">
      <c r="A102" s="79"/>
    </row>
    <row r="103" spans="1:1" ht="13.9">
      <c r="A103" s="79"/>
    </row>
    <row r="104" spans="1:1" ht="13.9">
      <c r="A104" s="79"/>
    </row>
    <row r="105" spans="1:1" ht="13.9">
      <c r="A105" s="79"/>
    </row>
    <row r="106" spans="1:1" ht="13.9">
      <c r="A106" s="79"/>
    </row>
    <row r="107" spans="1:1" ht="14.45">
      <c r="A107" s="83"/>
    </row>
  </sheetData>
  <protectedRanges>
    <protectedRange sqref="B13:G1048576 A71:A107 A109:A1048576 A1:A20 A38:A41 A43:A69 A22:A36 B1:F12" name="Range1"/>
    <protectedRange sqref="I2 M2 P2:P5 R2:R20" name="Range2"/>
    <protectedRange sqref="G10" name="Range1_2_2"/>
    <protectedRange sqref="G9" name="Range1_2_1_1"/>
    <protectedRange sqref="G1" name="Range1_1_1_1"/>
    <protectedRange sqref="G2 G5" name="Range1_1_4_1"/>
    <protectedRange sqref="G3:G4 G6" name="Range1_1_1_4_1"/>
    <protectedRange sqref="G11:G12" name="Range1_4_1"/>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B76CD652-9365-4B99-B064-54170E8255B9}"/>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2026-04-08T08:52:07Z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