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99" documentId="8_{46816471-F4E6-4106-B05E-A987F49DED70}" xr6:coauthVersionLast="47" xr6:coauthVersionMax="47" xr10:uidLastSave="{3D4B4528-B358-473A-A73F-67C8077DE120}"/>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 r:id="rId6"/>
    <externalReference r:id="rId7"/>
  </externalReferences>
  <definedNames>
    <definedName name="Early" localSheetId="1">'[1]Course Listing'!$A$1:$A$4</definedName>
    <definedName name="Early">#REF!</definedName>
    <definedName name="Econ">'[2]Course Listing'!$A$1:$A$3</definedName>
    <definedName name="Electives">'[3]Course Listing'!$A$7:$A$30</definedName>
    <definedName name="Experiential" localSheetId="1">'[2]Course Listing'!$A$5:$A$8</definedName>
    <definedName name="Experiential">#REF!</definedName>
    <definedName name="Falls">Lists!$T$2:$T$8</definedName>
    <definedName name="future_terms">Lists!$N$2:$N$20</definedName>
    <definedName name="Last">'[4]Course listing'!$A$1:$A$3</definedName>
    <definedName name="MathOption">#REF!</definedName>
    <definedName name="OneCourse">'[3]Course Listing'!$A$1:$A$4</definedName>
    <definedName name="Option">#REF!</definedName>
    <definedName name="OtherOption">#REF!</definedName>
    <definedName name="_xlnm.Print_Area" localSheetId="0">'Degree Planning Worksheet'!$C$3:$K$72</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<sst xmlns="http://schemas.openxmlformats.org/spreadsheetml/2006/main" count="369" uniqueCount="209">
  <si>
    <t>B.A. in Global Communications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</si>
  <si>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</si>
  <si>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</si>
  <si>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</si>
  <si>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</si>
  <si>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</si>
  <si>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</si>
  <si>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</si>
  <si>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</si>
  <si>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</si>
  <si>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</si>
  <si>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</si>
  <si>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</si>
  <si>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</si>
  <si>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</si>
  <si>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t>Course Requirement</t>
    </r>
    <r>
      <rPr>
        <b/>
        <sz val="16"/>
        <color theme="9" tint="-0.249977111117893"/>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</si>
  <si>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</si>
  <si>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</si>
  <si>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</si>
  <si>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</si>
  <si>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</si>
  <si>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</si>
  <si>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</si>
  <si>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</si>
  <si>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</si>
  <si>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</si>
  <si>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</si>
  <si>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</si>
  <si>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</si>
  <si>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</si>
  <si>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</si>
  <si>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</si>
  <si>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</si>
  <si>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</si>
  <si>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</si>
  <si>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</si>
  <si>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</si>
  <si>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</si>
  <si>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This requirement is fulfilled by a course required for your major</t>
  </si>
  <si>
    <t>Quantitative Reasoning (CCM)</t>
  </si>
  <si>
    <t>Course type CCM</t>
  </si>
  <si>
    <t xml:space="preserve">CCM Math Placement </t>
  </si>
  <si>
    <t>select Math Placement</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</si>
  <si>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</si>
  <si>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</si>
  <si>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</si>
  <si>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</si>
  <si>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</si>
  <si>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</si>
  <si>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</si>
  <si>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(56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</si>
  <si>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</si>
  <si>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CM1023: Introduction to Media &amp; Communication Studies</t>
  </si>
  <si>
    <t>CM1500CCD: Digital Toolkit: Communication Design Practicum</t>
  </si>
  <si>
    <r>
      <t xml:space="preserve">CM2004: Comparative Communications History </t>
    </r>
    <r>
      <rPr>
        <sz val="11"/>
        <color theme="9" tint="-0.249977111117893"/>
        <rFont val="Arial"/>
        <family val="2"/>
      </rPr>
      <t>(EN1000)</t>
    </r>
  </si>
  <si>
    <r>
      <t xml:space="preserve">CM2006: Media Globalization </t>
    </r>
    <r>
      <rPr>
        <sz val="11"/>
        <color theme="9" tint="-0.249977111117893"/>
        <rFont val="Arial"/>
        <family val="2"/>
      </rPr>
      <t>(EN1000)</t>
    </r>
  </si>
  <si>
    <r>
      <t xml:space="preserve">CM2051CCR: Communication Theory &amp; Research Methods </t>
    </r>
    <r>
      <rPr>
        <sz val="11"/>
        <color theme="9" tint="-0.249977111117893"/>
        <rFont val="Arial"/>
        <family val="2"/>
      </rPr>
      <t>(EN1000)</t>
    </r>
  </si>
  <si>
    <r>
      <t xml:space="preserve">CM3052: Rhetoric &amp; Persuasion </t>
    </r>
    <r>
      <rPr>
        <sz val="11"/>
        <color theme="9" tint="-0.249977111117893"/>
        <rFont val="Arial"/>
        <family val="2"/>
      </rPr>
      <t>(EN1000)</t>
    </r>
  </si>
  <si>
    <t>CM4090CCC or CM4095CCC</t>
  </si>
  <si>
    <t>Media &amp; Culture Elective</t>
  </si>
  <si>
    <t>Applied Communications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</si>
  <si>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</si>
  <si>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</si>
  <si>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</si>
  <si>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</si>
  <si>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</si>
  <si>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</si>
  <si>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</si>
  <si>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</si>
  <si>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</si>
  <si>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Global Communications - Advising Information</t>
  </si>
  <si>
    <r>
      <rPr>
        <b/>
        <sz val="10"/>
        <color rgb="FF000000"/>
        <rFont val="Arial"/>
      </rPr>
      <t>Departmental Honors:</t>
    </r>
    <r>
      <rPr>
        <sz val="10"/>
        <color rgb="FF000000"/>
        <rFont val="Arial"/>
      </rPr>
      <t xml:space="preserve"> Students may earn honors if they have at least a 3.7 GPA in in courses in the Global Communications major taken during their junior and senior years and complete a senior thesis or a senior project.</t>
    </r>
  </si>
  <si>
    <t>Course Frequency:</t>
  </si>
  <si>
    <t>Core courses offered at least once per semester (up to 3 times in an academic year), except CM4090 (Spring only). </t>
  </si>
  <si>
    <t>Electives – less regularly offered, often once per year. </t>
  </si>
  <si>
    <t>Note that CM4090CCC Senior Seminar is offered only in the spring</t>
  </si>
  <si>
    <t>Recommendations: </t>
  </si>
  <si>
    <t xml:space="preserve">Recommended sequence to take core courses:
CM1023: first year or sophomore year, before anything else
CM1500: before end of junior year
CM2004 and CM2006: sophomore year
CM2051: junior year
CM3052: junior or senior year
CM4090 or CM4095: must be taken senior year 
</t>
  </si>
  <si>
    <t>General Academic Policy</t>
  </si>
  <si>
    <t>Global Liberal Arts Core Curriculum (GLACC) Requirements:</t>
  </si>
  <si>
    <r>
      <rPr>
        <b/>
        <sz val="10"/>
        <color rgb="FF000000"/>
        <rFont val="Arial"/>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rPr>
      <t xml:space="preserve">a. </t>
    </r>
    <r>
      <rPr>
        <b/>
        <sz val="10"/>
        <color rgb="FF000000"/>
        <rFont val="Arial"/>
      </rPr>
      <t>Integrative Inquiry and Minor Courses</t>
    </r>
    <r>
      <rPr>
        <sz val="10"/>
        <color rgb="FF000000"/>
        <rFont val="Arial"/>
      </rPr>
      <t xml:space="preserve">: Integrative Inquiry courses may double count with a student’s minor(s). 
b. </t>
    </r>
    <r>
      <rPr>
        <b/>
        <sz val="10"/>
        <color rgb="FF000000"/>
        <rFont val="Arial"/>
      </rPr>
      <t xml:space="preserve">Integrative Inquiry and FirstBridge courses: </t>
    </r>
    <r>
      <rPr>
        <sz val="10"/>
        <color rgb="FF000000"/>
        <rFont val="Arial"/>
      </rPr>
      <t xml:space="preserve">FirstBridge courses count towards Integrative Inquiry regardless of the student’s major discipline. It is important to note that FirstBridge courses may not apply to a student’s major. 
c. </t>
    </r>
    <r>
      <rPr>
        <b/>
        <sz val="10"/>
        <color rgb="FF000000"/>
        <rFont val="Arial"/>
      </rPr>
      <t xml:space="preserve">Integrative Inquiry for double majors: Courses fulfilling the requirements of one major can be used to satisfy the Integrative Inquiry requirement. Integrative Inquiry courses must be in at least two different disciplines, only one of which can be a major discipline. 
</t>
    </r>
    <r>
      <rPr>
        <sz val="10"/>
        <color rgb="FF000000"/>
        <rFont val="Arial"/>
      </rPr>
      <t xml:space="preserve">d. </t>
    </r>
    <r>
      <rPr>
        <b/>
        <sz val="10"/>
        <color rgb="FF000000"/>
        <rFont val="Arial"/>
      </rPr>
      <t>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rPr>
      <t xml:space="preserve">Students with transfer courses having been granted Integrative Inquiry (CCI) equivalency </t>
    </r>
    <r>
      <rPr>
        <sz val="10"/>
        <color rgb="FF000000"/>
        <rFont val="Arial"/>
      </rPr>
      <t xml:space="preserve">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</si>
  <si>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</si>
  <si>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</si>
  <si>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 xml:space="preserve">Courses with a double GLACC code </t>
    </r>
    <r>
      <rPr>
        <sz val="10"/>
        <color rgb="FF000000"/>
        <rFont val="Arial"/>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</si>
  <si>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</si>
  <si>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</si>
  <si>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</si>
  <si>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</si>
  <si>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</si>
  <si>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</si>
  <si>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</si>
  <si>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</si>
  <si>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</si>
  <si>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</si>
  <si>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</si>
  <si>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</si>
  <si>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</si>
  <si>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</si>
  <si>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</si>
  <si>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</si>
  <si>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</si>
  <si>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</si>
  <si>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</si>
  <si>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</si>
  <si>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</si>
  <si>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</si>
  <si>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</si>
  <si>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</si>
  <si>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CM4090CCC or CM4095CCC, click to select from drop-down list</t>
  </si>
  <si>
    <t>- Select Math Placement  -</t>
  </si>
  <si>
    <t>Terms</t>
  </si>
  <si>
    <t>Future_terms</t>
  </si>
  <si>
    <t>Years</t>
  </si>
  <si>
    <t>Grades</t>
  </si>
  <si>
    <t>Falls</t>
  </si>
  <si>
    <t>Springs</t>
  </si>
  <si>
    <t>Even Falls</t>
  </si>
  <si>
    <t>Even Springs</t>
  </si>
  <si>
    <t>odd Falls</t>
  </si>
  <si>
    <t>OddSpring</t>
  </si>
  <si>
    <t>CM4090CCC: Senior Seminar (senior)</t>
  </si>
  <si>
    <t>Placed MA1005 or MA0900 (waiver test)</t>
  </si>
  <si>
    <t>start with</t>
  </si>
  <si>
    <t>1st Year</t>
  </si>
  <si>
    <t>A</t>
  </si>
  <si>
    <t>CM4095CCC: Senior Project (senior)</t>
  </si>
  <si>
    <t>CCM Equivalency with transfer credits</t>
  </si>
  <si>
    <t>2nd Year</t>
  </si>
  <si>
    <t>A-</t>
  </si>
  <si>
    <t>Placed into MA0900 (Algebra test)</t>
  </si>
  <si>
    <t>3rd Year</t>
  </si>
  <si>
    <t>B+</t>
  </si>
  <si>
    <t>MEDIA &amp; CULTURE</t>
  </si>
  <si>
    <t>Placed into MA1020CCM Stats (Algebra test)</t>
  </si>
  <si>
    <t>4th Year</t>
  </si>
  <si>
    <t>B</t>
  </si>
  <si>
    <t>AN1002CCI: Introduction to Sociocultural Anthropology</t>
  </si>
  <si>
    <t>Placed into MA1020CCM Stats or MA1025CCM Precalc (Algebra test)</t>
  </si>
  <si>
    <t>B-</t>
  </si>
  <si>
    <t>CM1110: Introduction to Fashion Studies</t>
  </si>
  <si>
    <t>Placed into MA1030CCM Calc (Precalc test)</t>
  </si>
  <si>
    <t>C+</t>
  </si>
  <si>
    <t>CM2002CCR: Global Fashion histories and Methods</t>
  </si>
  <si>
    <t>Precalc test not validated - must take algebra test</t>
  </si>
  <si>
    <t>C</t>
  </si>
  <si>
    <t xml:space="preserve">CM/EC2003: Media Industries: Strategies, Markets, and Consumers </t>
  </si>
  <si>
    <t>MUST TAKE WAIVER TEST!!!</t>
  </si>
  <si>
    <t>C-</t>
  </si>
  <si>
    <t>CM2014: Comparative Journalism: Gutenberg to Google</t>
  </si>
  <si>
    <t>D+</t>
  </si>
  <si>
    <t>CM2022: Paris Fashion Histories and Geographies</t>
  </si>
  <si>
    <t>Yes</t>
  </si>
  <si>
    <t>D</t>
  </si>
  <si>
    <t>CM2091: Topics in Communications</t>
  </si>
  <si>
    <t>No - must take math</t>
  </si>
  <si>
    <t>D-</t>
  </si>
  <si>
    <t>CM/VC2100: Introduction to Visual Culture</t>
  </si>
  <si>
    <t>F</t>
  </si>
  <si>
    <t>CM2111: Fashion Systems &amp; Sustainability</t>
  </si>
  <si>
    <t>AP</t>
  </si>
  <si>
    <t>CM/GS3004: Communicating Fashion (CM1023 + [CM2051(CCR) OR CM1110])</t>
  </si>
  <si>
    <t>NA</t>
  </si>
  <si>
    <t>CM/PO3011CCR: Comparative Political Communication</t>
  </si>
  <si>
    <t>CR</t>
  </si>
  <si>
    <t>CM3012: Feature and Investigative Journalism (CM1011(CCR) OR CM1023 OR EN1010)</t>
  </si>
  <si>
    <t>NC</t>
  </si>
  <si>
    <t>CM3033: Scripts for Travel (CM1011(CCR) OR CM1023 OR EN1010)</t>
  </si>
  <si>
    <t>N/A</t>
  </si>
  <si>
    <t>CM3037: The Museum as Medium</t>
  </si>
  <si>
    <t>W</t>
  </si>
  <si>
    <t>CM3042CCD: Attention and Ubiquitous Media (EN1000)</t>
  </si>
  <si>
    <t>&gt; 6 years</t>
  </si>
  <si>
    <t>AU</t>
  </si>
  <si>
    <t>CM3046: Media Law, Policy &amp; Ethics</t>
  </si>
  <si>
    <t>AN/CM3049: Media &amp; Ethnography (CM1023 + CM2051(CCR))</t>
  </si>
  <si>
    <t>CM/GS3053: Media &amp; Gender (CM1023 + CM2051(CCR))</t>
  </si>
  <si>
    <t>CM3060: Anthropology &amp; Food (CM1023 + CM2051(CCR))</t>
  </si>
  <si>
    <t>AN/CM3080: Environmental Anthropology (CM1023 + CM2051(CCR))</t>
  </si>
  <si>
    <t>CM3082: Civic Media, Tactical Media (CM1023 + CM2051(CCR))</t>
  </si>
  <si>
    <t>CM3091: Topics in Communication (CM1023 + CM2051(CCR))</t>
  </si>
  <si>
    <t>CM4015: Media, Panic &amp; Scandal ([CM1023 + CM2051(CCR)] OR Journalism major)</t>
  </si>
  <si>
    <t>CM4017: Media &amp; War ([CM1023 + CM2051(CCR)] or [CM1023 + Journalism major])</t>
  </si>
  <si>
    <t>CM/ME4073: Media, Cultures and Society in the Arab World ([CM1023 + CM2051(CCR)] or [CM1023 + Journalism major])</t>
  </si>
  <si>
    <t>CM4091: Topics in Communication (CM1023 + CM2051)</t>
  </si>
  <si>
    <t xml:space="preserve"> - APPLIED COMMUNICATIONS ELECTIVES - </t>
  </si>
  <si>
    <t>CM/FM1019CCDI: Principles of Video Production</t>
  </si>
  <si>
    <t>CM2001: Public Speaking in the Digital Age (EN1000)</t>
  </si>
  <si>
    <t>CM/EC2003: Media Industries: Strategies, Markets &amp; Consumers</t>
  </si>
  <si>
    <t>CM/FM2007: Filmmaking I</t>
  </si>
  <si>
    <t>EC2010: Principles of Microeconomics</t>
  </si>
  <si>
    <t>BA2020CCI: Management &amp; Organizational Behavior</t>
  </si>
  <si>
    <t>EC2020: Principles of Macroeconomics</t>
  </si>
  <si>
    <t>BA2040: Marketing in a Global Environment</t>
  </si>
  <si>
    <t>AR/CM2080: Graphic Design Studio</t>
  </si>
  <si>
    <t>Do not change values in gray cells</t>
  </si>
  <si>
    <t>CM3005: Public Relations &amp; Society (EN1000)</t>
  </si>
  <si>
    <t>CM3012: Feature and Investigative Journalism (CM1011 OR CM1023 OR EN1010)</t>
  </si>
  <si>
    <t>BA3030CCR: Human Resources Management (BA2020(CCI))</t>
  </si>
  <si>
    <t>CM3033: Scripts for Travel (EN1010 OR CM1011(CCR) OR CM1023)</t>
  </si>
  <si>
    <t>CM/CS3048: Human-Computer Interaction ([CM/CS1005+GPA &gt;3.0] or CS1040)</t>
  </si>
  <si>
    <t>CM3067: Advertising (BA2040)</t>
  </si>
  <si>
    <t>CM3098CCX: Internship</t>
  </si>
  <si>
    <t>CM4013: Fashion Media Production (junior + [GC or Journalism major])</t>
  </si>
  <si>
    <t>CM4016: Global Advocacy ([Journalism major OR CM2051(CCR)] + EN2020)</t>
  </si>
  <si>
    <t>CM/FM4028: Filmmaking II (CM/FM1019(CC(D)I) or CM/FM2007)</t>
  </si>
  <si>
    <t>CM4048: Marketing Strategies for Brand Development (BA2040)</t>
  </si>
  <si>
    <t xml:space="preserve">CM4074CCX: Media Practicum: Reporting Conflict (CM1019CCI OR CM1019 OR CM1019CCDI OR FM1019 OR FM1019CCI OR FM1019CCDI OR CM1011 OR CM1011CCR OR CM 1850 OR CM 1850CCX OR CM 1852CCX OR CM 1852 OR CM 1853 OR CM 1853CCX) </t>
  </si>
  <si>
    <t>Any course in the Film Pragmatics &amp; Art of Directing list from the Film Studies Major</t>
  </si>
  <si>
    <t xml:space="preserve"> - MEDIA &amp; CULTURE ELECTIVES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</si>
</sst>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16"/>
      <color theme="0"/>
      <name val="Arial"/>
      <family val="2"/>
    </font>
    <font>
      <b/>
      <sz val="16"/>
      <color theme="9" tint="-0.249977111117893"/>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0"/>
      <color rgb="FF000000"/>
      <name val="Arial"/>
      <family val="2"/>
    </font>
    <font>
      <b/>
      <sz val="16"/>
      <name val="Arial"/>
      <family val="2"/>
    </font>
    <font>
      <b/>
      <sz val="10"/>
      <color rgb="FFFF0000"/>
      <name val="Arial"/>
      <family val="2"/>
    </font>
    <font>
      <b/>
      <sz val="10"/>
      <color rgb="FF000000"/>
      <name val="Arial"/>
    </font>
    <font>
      <sz val="10"/>
      <color rgb="FF000000"/>
      <name val="Arial"/>
    </font>
    <font>
      <sz val="11"/>
      <color rgb="FF000000"/>
      <name val="Arial"/>
    </font>
    <font>
      <sz val="11"/>
      <color rgb="FFE26B0A"/>
      <name val="Arial"/>
    </font>
    <font>
      <sz val="9"/>
      <color theme="5" tint="-0.249977111117893"/>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rgb="FFE4DFEC"/>
        <bgColor rgb="FF000000"/>
      </patternFill>
    </fill>
    <fill>
      <patternFill patternType="solid">
        <fgColor rgb="FFCCC0DA"/>
        <bgColor rgb="FF000000"/>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32" fillId="0" borderId="0" applyNumberFormat="0" applyFill="0" applyBorder="0" applyAlignment="0" applyProtection="0"/>
  </cellStyleXfs>
  <cellXfs count="159">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22" fillId="11" borderId="0" xfId="0" applyFont="1" applyFill="1" applyAlignment="1">
      <alignment horizontal="left"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5"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30" fillId="10" borderId="0" xfId="0" applyFont="1" applyFill="1"/>
    <xf numFmtId="0" fontId="30" fillId="0" borderId="0" xfId="0" applyFont="1"/>
    <xf numFmtId="0" fontId="0" fillId="0" borderId="0" xfId="0" applyAlignment="1">
      <alignment horizontal="right"/>
    </xf>
    <xf numFmtId="0" fontId="1" fillId="0" borderId="0" xfId="0" applyFont="1" applyAlignment="1">
      <alignment horizontal="center"/>
    </xf>
    <xf numFmtId="0" fontId="31" fillId="0" borderId="0" xfId="0" applyFont="1" applyAlignment="1">
      <alignment horizontal="right"/>
    </xf>
    <xf numFmtId="0" fontId="5" fillId="6" borderId="0" xfId="0" applyFont="1" applyFill="1" applyAlignment="1">
      <alignment horizontal="center" vertical="center" wrapText="1"/>
    </xf>
    <xf numFmtId="0" fontId="32" fillId="0" borderId="0" xfId="1" applyAlignment="1">
      <alignment horizontal="center" vertical="center"/>
    </xf>
    <xf numFmtId="0" fontId="35"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30" fillId="20" borderId="0" xfId="0" applyFont="1" applyFill="1" applyAlignment="1">
      <alignment horizontal="left"/>
    </xf>
    <xf numFmtId="0" fontId="37" fillId="4" borderId="2" xfId="0" applyFont="1" applyFill="1" applyBorder="1" applyAlignment="1">
      <alignment horizontal="left" vertical="center"/>
    </xf>
    <xf numFmtId="0" fontId="6"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5" xfId="0" applyFont="1" applyBorder="1" applyAlignment="1" applyProtection="1">
      <alignment vertical="center"/>
      <protection locked="0"/>
    </xf>
    <xf numFmtId="0" fontId="15" fillId="7" borderId="0" xfId="0" applyFont="1" applyFill="1" applyAlignment="1" applyProtection="1">
      <alignment vertical="center"/>
      <protection locked="0"/>
    </xf>
    <xf numFmtId="0" fontId="1" fillId="0" borderId="0" xfId="0" quotePrefix="1" applyFont="1"/>
    <xf numFmtId="0" fontId="0" fillId="21" borderId="0" xfId="0" applyFill="1"/>
    <xf numFmtId="0" fontId="0" fillId="21" borderId="0" xfId="0" applyFill="1" applyAlignment="1">
      <alignment wrapText="1"/>
    </xf>
    <xf numFmtId="0" fontId="1" fillId="21" borderId="0" xfId="0" applyFont="1" applyFill="1"/>
    <xf numFmtId="0" fontId="4" fillId="21" borderId="0" xfId="0" applyFont="1" applyFill="1" applyAlignment="1">
      <alignment wrapText="1"/>
    </xf>
    <xf numFmtId="0" fontId="1" fillId="22" borderId="0" xfId="0" applyFont="1" applyFill="1"/>
    <xf numFmtId="0" fontId="0" fillId="10" borderId="7" xfId="0" applyFill="1" applyBorder="1" applyAlignment="1">
      <alignment vertical="center" wrapText="1"/>
    </xf>
    <xf numFmtId="0" fontId="4" fillId="10" borderId="7" xfId="0" applyFont="1" applyFill="1" applyBorder="1" applyAlignment="1">
      <alignment vertical="center" wrapText="1"/>
    </xf>
    <xf numFmtId="0" fontId="1" fillId="7" borderId="5" xfId="0" applyFont="1" applyFill="1" applyBorder="1" applyAlignment="1">
      <alignment horizontal="left" vertical="center" wrapText="1"/>
    </xf>
    <xf numFmtId="0" fontId="0" fillId="0" borderId="0" xfId="0" applyAlignment="1">
      <alignment wrapText="1"/>
    </xf>
    <xf numFmtId="0" fontId="4" fillId="0" borderId="0" xfId="0" applyFont="1" applyAlignment="1">
      <alignment wrapText="1"/>
    </xf>
    <xf numFmtId="0" fontId="4" fillId="8" borderId="6" xfId="0" applyFont="1" applyFill="1" applyBorder="1" applyAlignment="1">
      <alignment vertical="center" wrapText="1"/>
    </xf>
    <xf numFmtId="0" fontId="0" fillId="8" borderId="7" xfId="0" applyFill="1" applyBorder="1" applyAlignment="1">
      <alignment vertical="center" wrapText="1"/>
    </xf>
    <xf numFmtId="0" fontId="4" fillId="8" borderId="7" xfId="0" applyFont="1" applyFill="1" applyBorder="1" applyAlignment="1">
      <alignment vertical="center" wrapText="1"/>
    </xf>
    <xf numFmtId="0" fontId="1" fillId="23" borderId="5" xfId="0" applyFont="1" applyFill="1" applyBorder="1" applyAlignment="1">
      <alignment horizontal="left" vertical="center" wrapText="1"/>
    </xf>
    <xf numFmtId="0" fontId="4" fillId="9" borderId="6" xfId="0" applyFont="1" applyFill="1" applyBorder="1" applyAlignment="1">
      <alignment vertical="center" wrapText="1"/>
    </xf>
    <xf numFmtId="0" fontId="0" fillId="9" borderId="7" xfId="0" applyFill="1" applyBorder="1" applyAlignment="1">
      <alignment vertical="center" wrapText="1"/>
    </xf>
    <xf numFmtId="0" fontId="4" fillId="9" borderId="7" xfId="0" applyFont="1" applyFill="1" applyBorder="1" applyAlignment="1">
      <alignment vertical="center" wrapText="1"/>
    </xf>
    <xf numFmtId="0" fontId="1" fillId="6" borderId="5" xfId="0" applyFont="1" applyFill="1" applyBorder="1" applyAlignment="1">
      <alignment horizontal="left" vertical="center" wrapText="1"/>
    </xf>
    <xf numFmtId="0" fontId="0" fillId="0" borderId="0" xfId="0" applyAlignment="1">
      <alignment horizontal="left" vertical="center"/>
    </xf>
    <xf numFmtId="0" fontId="39" fillId="0" borderId="0" xfId="0" applyFont="1" applyAlignment="1">
      <alignment horizontal="left" vertical="center" wrapText="1"/>
    </xf>
    <xf numFmtId="0" fontId="0" fillId="0" borderId="0" xfId="0" applyAlignment="1">
      <alignment horizontal="left" vertical="center" wrapText="1"/>
    </xf>
    <xf numFmtId="0" fontId="39" fillId="24" borderId="10" xfId="0" applyFont="1" applyFill="1" applyBorder="1" applyAlignment="1">
      <alignment horizontal="left" vertical="center" wrapText="1"/>
    </xf>
    <xf numFmtId="0" fontId="0" fillId="24" borderId="9" xfId="0" applyFill="1" applyBorder="1" applyAlignment="1">
      <alignment horizontal="left" vertical="center" wrapText="1"/>
    </xf>
    <xf numFmtId="0" fontId="4" fillId="24" borderId="9" xfId="0" applyFont="1" applyFill="1" applyBorder="1" applyAlignment="1">
      <alignment horizontal="left" vertical="center" wrapText="1"/>
    </xf>
    <xf numFmtId="0" fontId="1" fillId="24" borderId="9" xfId="0" applyFont="1" applyFill="1" applyBorder="1" applyAlignment="1">
      <alignment horizontal="left" vertical="center" wrapText="1"/>
    </xf>
    <xf numFmtId="0" fontId="4" fillId="24" borderId="8" xfId="0" applyFont="1" applyFill="1" applyBorder="1" applyAlignment="1">
      <alignment horizontal="left" vertical="center" wrapText="1"/>
    </xf>
    <xf numFmtId="0" fontId="38" fillId="4" borderId="0" xfId="0" applyFont="1" applyFill="1" applyAlignment="1">
      <alignment horizontal="left" vertical="center"/>
    </xf>
    <xf numFmtId="0" fontId="20" fillId="4" borderId="0" xfId="0" applyFont="1" applyFill="1" applyAlignment="1">
      <alignment horizontal="left" vertical="center"/>
    </xf>
    <xf numFmtId="0" fontId="42" fillId="24" borderId="9" xfId="0" applyFont="1" applyFill="1" applyBorder="1" applyAlignment="1">
      <alignment horizontal="left" vertical="center" wrapText="1"/>
    </xf>
    <xf numFmtId="0" fontId="31" fillId="9" borderId="7" xfId="0" applyFont="1" applyFill="1" applyBorder="1" applyAlignment="1">
      <alignment vertical="center" wrapText="1"/>
    </xf>
    <xf numFmtId="0" fontId="31" fillId="10" borderId="6" xfId="0" applyFont="1" applyFill="1" applyBorder="1" applyAlignment="1">
      <alignment vertical="center" wrapText="1"/>
    </xf>
    <xf numFmtId="0" fontId="42" fillId="9" borderId="7" xfId="0" applyFont="1" applyFill="1" applyBorder="1" applyAlignment="1">
      <alignment vertical="center" wrapText="1"/>
    </xf>
    <xf numFmtId="0" fontId="33" fillId="0" borderId="0" xfId="0" applyFont="1" applyAlignment="1">
      <alignment vertical="center" wrapText="1"/>
    </xf>
    <xf numFmtId="0" fontId="45"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6" fillId="0" borderId="0" xfId="0" applyFont="1" applyAlignment="1" applyProtection="1">
      <alignment vertical="center"/>
      <protection locked="0"/>
    </xf>
    <xf numFmtId="0" fontId="8" fillId="1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8" fillId="8" borderId="0" xfId="0" applyFont="1" applyFill="1" applyAlignment="1" applyProtection="1">
      <alignment horizontal="left"/>
      <protection locked="0"/>
    </xf>
    <xf numFmtId="0" fontId="15" fillId="8" borderId="0" xfId="0" applyFont="1" applyFill="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6" fillId="0" borderId="0" xfId="0" applyFont="1" applyAlignment="1">
      <alignment vertical="center" wrapText="1"/>
    </xf>
    <xf numFmtId="0" fontId="43" fillId="0" borderId="0" xfId="0" applyFont="1" applyAlignment="1">
      <alignment vertical="center" wrapText="1"/>
    </xf>
    <xf numFmtId="0" fontId="10" fillId="0" borderId="0" xfId="0" applyFont="1" applyAlignment="1" applyProtection="1">
      <alignment horizontal="left" vertical="center"/>
      <protection locked="0"/>
    </xf>
    <xf numFmtId="0" fontId="15" fillId="0" borderId="0" xfId="0" applyFont="1" applyAlignment="1">
      <alignment vertical="center" wrapText="1"/>
    </xf>
    <xf numFmtId="0" fontId="15" fillId="0" borderId="0" xfId="0" applyFont="1" applyAlignment="1">
      <alignment vertical="center"/>
    </xf>
    <xf numFmtId="0" fontId="8" fillId="8" borderId="0" xfId="0" applyFont="1" applyFill="1" applyAlignment="1" applyProtection="1">
      <alignment horizontal="left" vertical="center"/>
      <protection locked="0"/>
    </xf>
    <xf numFmtId="0" fontId="43"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9" fillId="9" borderId="0" xfId="0" applyFont="1" applyFill="1" applyAlignment="1">
      <alignment vertical="center"/>
    </xf>
    <xf numFmtId="0" fontId="10" fillId="0" borderId="0" xfId="0" applyFont="1" applyAlignment="1">
      <alignment vertical="center" wrapText="1"/>
    </xf>
    <xf numFmtId="0" fontId="26" fillId="11" borderId="0" xfId="0" applyFont="1" applyFill="1" applyAlignment="1">
      <alignment horizontal="center" vertical="center" wrapText="1"/>
    </xf>
    <xf numFmtId="0" fontId="12" fillId="11" borderId="0" xfId="0" applyFont="1" applyFill="1" applyAlignment="1">
      <alignment horizontal="center" vertical="center" wrapText="1"/>
    </xf>
    <xf numFmtId="0" fontId="7" fillId="11" borderId="0" xfId="0" applyFont="1" applyFill="1" applyAlignment="1">
      <alignment horizontal="center" vertical="center"/>
    </xf>
    <xf numFmtId="0" fontId="32"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34"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29"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48">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eetMetadata" Target="metadata.xml"/><Relationship Id="rId5" Type="http://schemas.openxmlformats.org/officeDocument/2006/relationships/externalLink" Target="externalLinks/externalLink2.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styles" Target="styles.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my.sharepoint.com/Users/lyankova/Downloads/Gender%20Sexuality%20&amp;%20Society%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pedu-my.sharepoint.com/Users/lyankova/Downloads/Global%20Comm%202021_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tabSelected="1" zoomScaleNormal="100" workbookViewId="0">
      <pane ySplit="7" topLeftCell="A8" activePane="bottomLeft" state="frozen"/>
      <selection pane="bottomLeft" activeCell="C54" sqref="C54:E5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6"/>
      <c r="C1" s="156" t="e" vm="1">
        <v>#VALUE!</v>
      </c>
      <c r="D1" s="150" t="s">
        <v>0</v>
      </c>
      <c r="E1" s="150"/>
      <c r="F1" s="150"/>
      <c r="G1" s="151">
        <v>2026</v>
      </c>
      <c r="H1" s="153" t="str">
        <f>_xlfn.CONCAT("- ",G1+1)</f>
        <v>- 2027</v>
      </c>
      <c r="I1" s="29"/>
      <c r="J1" s="140" t="s">
        <v>1</v>
      </c>
      <c r="K1" s="140"/>
      <c r="L1" s="29"/>
      <c r="M1" s="36"/>
      <c r="N1" s="36"/>
      <c r="O1" s="149" t="s">
        <v>2</v>
      </c>
    </row>
    <row r="2" spans="1:20" ht="15" customHeight="1">
      <c r="A2" s="14"/>
      <c r="B2" s="36"/>
      <c r="C2" s="156"/>
      <c r="D2" s="150"/>
      <c r="E2" s="150"/>
      <c r="F2" s="150"/>
      <c r="G2" s="152"/>
      <c r="H2" s="153"/>
      <c r="I2" s="29"/>
      <c r="J2" s="32" t="s">
        <v>3</v>
      </c>
      <c r="K2" s="30">
        <f>SUMIF(J:J,J2,I:I)</f>
        <v>128</v>
      </c>
      <c r="L2" s="76" t="str">
        <f>CONCATENATE("You have ", SUM(K4:K5)," credits so far.")</f>
        <v>You have 0 credits so far.</v>
      </c>
      <c r="M2" s="36"/>
      <c r="N2" s="36"/>
      <c r="O2" s="149"/>
    </row>
    <row r="3" spans="1:20" ht="15" customHeight="1">
      <c r="A3" s="14"/>
      <c r="B3" s="36"/>
      <c r="C3" s="156"/>
      <c r="D3" s="150"/>
      <c r="E3" s="150"/>
      <c r="F3" s="150"/>
      <c r="G3" s="152"/>
      <c r="H3" s="153"/>
      <c r="I3" s="29"/>
      <c r="J3" s="32" t="s">
        <v>4</v>
      </c>
      <c r="K3" s="30">
        <f>SUMIF(J:J,J3,I:I)</f>
        <v>0</v>
      </c>
      <c r="L3" s="155" t="s">
        <v>5</v>
      </c>
      <c r="M3" s="36"/>
      <c r="N3" s="36"/>
      <c r="O3" s="149"/>
    </row>
    <row r="4" spans="1:20" s="8" customFormat="1" ht="16.5" customHeight="1">
      <c r="A4" s="14"/>
      <c r="B4" s="37"/>
      <c r="C4" s="5" t="s">
        <v>6</v>
      </c>
      <c r="E4" s="6" t="s">
        <v>7</v>
      </c>
      <c r="F4" s="154"/>
      <c r="G4" s="154"/>
      <c r="H4" s="154"/>
      <c r="I4" s="29"/>
      <c r="J4" s="32" t="s">
        <v>8</v>
      </c>
      <c r="K4" s="30">
        <f>SUMIF(J:J,J4,I:I)</f>
        <v>0</v>
      </c>
      <c r="L4" s="155"/>
      <c r="M4" s="37"/>
      <c r="N4" s="37"/>
      <c r="O4" s="149"/>
    </row>
    <row r="5" spans="1:20" s="8" customFormat="1" ht="16.5" customHeight="1">
      <c r="A5" s="14"/>
      <c r="B5" s="37"/>
      <c r="C5" s="5" t="s">
        <v>9</v>
      </c>
      <c r="E5" s="6" t="s">
        <v>10</v>
      </c>
      <c r="F5" s="154"/>
      <c r="G5" s="154"/>
      <c r="H5" s="154"/>
      <c r="I5" s="29"/>
      <c r="J5" s="33" t="s">
        <v>11</v>
      </c>
      <c r="K5" s="31">
        <f>SUMIF(J:J,J5,I:I)</f>
        <v>0</v>
      </c>
      <c r="L5" s="76" t="str">
        <f>CONCATENATE("You have ", 128-SUM(K4:K5), " credits left to earn.")</f>
        <v>You have 128 credits left to earn.</v>
      </c>
      <c r="M5" s="37"/>
      <c r="N5" s="37"/>
      <c r="O5" s="149"/>
    </row>
    <row r="6" spans="1:20" s="8" customFormat="1" ht="16.5" customHeight="1">
      <c r="A6" s="14"/>
      <c r="B6" s="37"/>
      <c r="C6" s="5" t="s">
        <v>12</v>
      </c>
      <c r="E6" s="6" t="s">
        <v>13</v>
      </c>
      <c r="F6" s="154"/>
      <c r="G6" s="154"/>
      <c r="H6" s="154"/>
      <c r="I6" s="29"/>
      <c r="J6" s="24" t="s">
        <v>14</v>
      </c>
      <c r="K6" s="27">
        <f>SUM(K2:K5)</f>
        <v>128</v>
      </c>
      <c r="L6" s="77"/>
      <c r="M6" s="37"/>
      <c r="N6" s="37"/>
      <c r="O6" s="149"/>
    </row>
    <row r="7" spans="1:20" s="8" customFormat="1" ht="36.75" customHeight="1">
      <c r="A7" s="14"/>
      <c r="B7" s="37"/>
      <c r="C7" s="26" t="s">
        <v>15</v>
      </c>
      <c r="D7" s="21"/>
      <c r="E7" s="20"/>
      <c r="F7" s="28" t="s">
        <v>16</v>
      </c>
      <c r="G7" s="28" t="s">
        <v>17</v>
      </c>
      <c r="H7" s="28" t="s">
        <v>18</v>
      </c>
      <c r="I7" s="13" t="s">
        <v>19</v>
      </c>
      <c r="J7" s="13" t="s">
        <v>20</v>
      </c>
      <c r="K7" s="143" t="s">
        <v>21</v>
      </c>
      <c r="L7" s="144"/>
      <c r="M7" s="38"/>
      <c r="N7" s="38"/>
      <c r="O7" s="75"/>
    </row>
    <row r="8" spans="1:20" ht="27.6">
      <c r="A8" s="14"/>
      <c r="B8" s="22"/>
      <c r="C8" s="22" t="s">
        <v>22</v>
      </c>
      <c r="D8" s="22"/>
      <c r="E8" s="19"/>
      <c r="F8" s="16"/>
      <c r="G8" s="19"/>
      <c r="H8" s="19"/>
      <c r="I8" s="19"/>
      <c r="J8" s="19"/>
      <c r="K8" s="19"/>
      <c r="L8" s="73" t="s">
        <v>23</v>
      </c>
      <c r="M8" s="19"/>
      <c r="N8" s="36"/>
      <c r="O8" s="74"/>
      <c r="P8" s="8"/>
      <c r="Q8" s="8"/>
      <c r="R8" s="8"/>
      <c r="S8" s="8"/>
      <c r="T8" s="8"/>
    </row>
    <row r="9" spans="1:20" ht="16.5" customHeight="1">
      <c r="A9" s="14"/>
      <c r="B9" s="22"/>
      <c r="C9" s="23" t="s">
        <v>24</v>
      </c>
      <c r="D9" s="23"/>
      <c r="E9" s="19"/>
      <c r="F9" s="16"/>
      <c r="G9" s="19"/>
      <c r="H9" s="19"/>
      <c r="I9" s="19"/>
      <c r="J9" s="19"/>
      <c r="K9" s="19"/>
      <c r="L9" s="19"/>
      <c r="M9" s="19"/>
      <c r="N9" s="36"/>
      <c r="O9" s="8"/>
      <c r="P9" s="8"/>
      <c r="Q9" s="8"/>
      <c r="R9" s="8"/>
      <c r="S9" s="8"/>
      <c r="T9" s="8"/>
    </row>
    <row r="10" spans="1:20" s="9" customFormat="1" ht="24" customHeight="1">
      <c r="A10" s="14"/>
      <c r="B10" s="22"/>
      <c r="C10" s="17" t="s">
        <v>25</v>
      </c>
      <c r="D10" s="17"/>
      <c r="E10" s="17"/>
      <c r="F10" s="25"/>
      <c r="G10" s="17"/>
      <c r="H10" s="17"/>
      <c r="I10" s="17"/>
      <c r="J10" s="17"/>
      <c r="K10" s="141"/>
      <c r="L10" s="141"/>
      <c r="M10" s="19"/>
      <c r="N10" s="36"/>
      <c r="O10" s="8"/>
      <c r="P10" s="8"/>
    </row>
    <row r="11" spans="1:20" ht="15.75" customHeight="1">
      <c r="A11" s="14"/>
      <c r="B11" s="22"/>
      <c r="C11" s="139" t="s">
        <v>26</v>
      </c>
      <c r="D11" s="139"/>
      <c r="E11" s="139"/>
      <c r="F11" s="42" t="s">
        <v>27</v>
      </c>
      <c r="G11" s="42" t="s">
        <v>27</v>
      </c>
      <c r="H11" s="40"/>
      <c r="I11" s="41">
        <v>4</v>
      </c>
      <c r="J11" s="10" t="s">
        <v>3</v>
      </c>
      <c r="K11" s="129"/>
      <c r="L11" s="129"/>
      <c r="M11" s="19"/>
      <c r="N11" s="36"/>
      <c r="O11" s="8"/>
      <c r="P11" s="8"/>
    </row>
    <row r="12" spans="1:20" ht="15.75" customHeight="1">
      <c r="A12" s="14"/>
      <c r="B12" s="22"/>
      <c r="C12" s="139" t="s">
        <v>26</v>
      </c>
      <c r="D12" s="139"/>
      <c r="E12" s="139"/>
      <c r="F12" s="42" t="s">
        <v>27</v>
      </c>
      <c r="G12" s="42" t="s">
        <v>27</v>
      </c>
      <c r="H12" s="40"/>
      <c r="I12" s="41">
        <v>4</v>
      </c>
      <c r="J12" s="10" t="s">
        <v>3</v>
      </c>
      <c r="K12" s="129"/>
      <c r="L12" s="129"/>
      <c r="M12" s="19"/>
      <c r="N12" s="36"/>
      <c r="O12" s="8"/>
      <c r="P12" s="8"/>
    </row>
    <row r="13" spans="1:20" ht="15.75" customHeight="1">
      <c r="A13" s="14"/>
      <c r="B13" s="22"/>
      <c r="C13" s="133" t="s">
        <v>28</v>
      </c>
      <c r="D13" s="133"/>
      <c r="E13" s="133"/>
      <c r="F13" s="42" t="s">
        <v>27</v>
      </c>
      <c r="G13" s="42" t="s">
        <v>27</v>
      </c>
      <c r="H13" s="40"/>
      <c r="I13" s="41">
        <v>4</v>
      </c>
      <c r="J13" s="10" t="s">
        <v>3</v>
      </c>
      <c r="K13" s="129"/>
      <c r="L13" s="129"/>
      <c r="M13" s="19"/>
      <c r="N13" s="36"/>
    </row>
    <row r="14" spans="1:20" ht="15.75" customHeight="1">
      <c r="A14" s="14"/>
      <c r="B14" s="22"/>
      <c r="C14" s="133" t="s">
        <v>29</v>
      </c>
      <c r="D14" s="133"/>
      <c r="E14" s="133"/>
      <c r="F14" s="42" t="s">
        <v>27</v>
      </c>
      <c r="G14" s="42" t="s">
        <v>27</v>
      </c>
      <c r="H14" s="40"/>
      <c r="I14" s="41">
        <v>4</v>
      </c>
      <c r="J14" s="10" t="s">
        <v>3</v>
      </c>
      <c r="K14" s="129"/>
      <c r="L14" s="129"/>
      <c r="M14" s="19"/>
      <c r="N14" s="36"/>
    </row>
    <row r="15" spans="1:20" s="9" customFormat="1" ht="24" customHeight="1">
      <c r="A15" s="14"/>
      <c r="B15" s="22"/>
      <c r="C15" s="67" t="s">
        <v>30</v>
      </c>
      <c r="D15" s="67"/>
      <c r="E15" s="18"/>
      <c r="F15" s="18"/>
      <c r="G15" s="18"/>
      <c r="H15" s="18"/>
      <c r="I15" s="18"/>
      <c r="J15" s="18"/>
      <c r="K15" s="18"/>
      <c r="L15" s="18"/>
      <c r="M15" s="19"/>
      <c r="N15" s="36"/>
    </row>
    <row r="16" spans="1:20" ht="15.75" customHeight="1">
      <c r="A16" s="14"/>
      <c r="B16" s="22"/>
      <c r="C16" s="133" t="s">
        <v>31</v>
      </c>
      <c r="D16" s="133"/>
      <c r="E16" s="133"/>
      <c r="F16" s="42" t="s">
        <v>27</v>
      </c>
      <c r="G16" s="42" t="s">
        <v>27</v>
      </c>
      <c r="H16" s="40" t="s">
        <v>32</v>
      </c>
      <c r="I16" s="41" t="s">
        <v>33</v>
      </c>
      <c r="J16" s="10" t="s">
        <v>3</v>
      </c>
      <c r="K16" s="129"/>
      <c r="L16" s="129"/>
      <c r="M16" s="19"/>
      <c r="N16" s="36"/>
    </row>
    <row r="17" spans="1:14" s="9" customFormat="1" ht="24" customHeight="1">
      <c r="A17" s="14"/>
      <c r="B17" s="22"/>
      <c r="C17" s="67" t="s">
        <v>34</v>
      </c>
      <c r="D17" s="18"/>
      <c r="E17" s="12"/>
      <c r="F17" s="12"/>
      <c r="G17" s="12"/>
      <c r="H17" s="12"/>
      <c r="I17" s="12"/>
      <c r="J17" s="12"/>
      <c r="K17" s="130"/>
      <c r="L17" s="130"/>
      <c r="M17" s="19"/>
      <c r="N17" s="36"/>
    </row>
    <row r="18" spans="1:14" ht="17.850000000000001" customHeight="1">
      <c r="A18" s="14"/>
      <c r="B18" s="22"/>
      <c r="C18" s="134" t="s">
        <v>35</v>
      </c>
      <c r="D18" s="134"/>
      <c r="E18" s="134"/>
      <c r="F18" s="42" t="s">
        <v>27</v>
      </c>
      <c r="G18" s="42" t="s">
        <v>27</v>
      </c>
      <c r="H18" s="40" t="s">
        <v>32</v>
      </c>
      <c r="I18" s="41">
        <v>4</v>
      </c>
      <c r="J18" s="10" t="s">
        <v>3</v>
      </c>
      <c r="K18" s="129"/>
      <c r="L18" s="129"/>
      <c r="M18" s="19"/>
      <c r="N18" s="36"/>
    </row>
    <row r="19" spans="1:14" ht="17.850000000000001" customHeight="1">
      <c r="A19" s="14"/>
      <c r="B19" s="22"/>
      <c r="C19" s="132" t="s">
        <v>36</v>
      </c>
      <c r="D19" s="131"/>
      <c r="E19" s="131"/>
      <c r="F19" s="42" t="s">
        <v>27</v>
      </c>
      <c r="G19" s="42" t="s">
        <v>27</v>
      </c>
      <c r="H19" s="40" t="s">
        <v>32</v>
      </c>
      <c r="I19" s="41">
        <v>4</v>
      </c>
      <c r="J19" s="10" t="s">
        <v>3</v>
      </c>
      <c r="K19" s="129"/>
      <c r="L19" s="129"/>
      <c r="M19" s="19"/>
      <c r="N19" s="36"/>
    </row>
    <row r="20" spans="1:14" s="9" customFormat="1" ht="24" customHeight="1">
      <c r="A20" s="14"/>
      <c r="B20" s="22"/>
      <c r="C20" s="18" t="s">
        <v>37</v>
      </c>
      <c r="D20" s="18"/>
      <c r="E20" s="12"/>
      <c r="F20" s="12"/>
      <c r="G20" s="12"/>
      <c r="H20" s="12"/>
      <c r="I20" s="12"/>
      <c r="J20" s="12"/>
      <c r="K20" s="130"/>
      <c r="L20" s="130"/>
      <c r="M20" s="19"/>
      <c r="N20" s="36"/>
    </row>
    <row r="21" spans="1:14" ht="15.75" customHeight="1">
      <c r="A21" s="14"/>
      <c r="B21" s="22"/>
      <c r="C21" s="84" t="s">
        <v>38</v>
      </c>
      <c r="D21" s="43"/>
      <c r="E21" s="43"/>
      <c r="F21" s="43"/>
      <c r="G21" s="43"/>
      <c r="H21" s="43"/>
      <c r="I21" s="43"/>
      <c r="J21" s="43"/>
      <c r="K21" s="120"/>
      <c r="L21" s="120"/>
      <c r="M21" s="19"/>
      <c r="N21" s="36"/>
    </row>
    <row r="22" spans="1:14" s="9" customFormat="1" ht="24" customHeight="1">
      <c r="A22" s="14"/>
      <c r="B22" s="22"/>
      <c r="C22" s="17" t="s">
        <v>39</v>
      </c>
      <c r="D22" s="17"/>
      <c r="E22" s="4"/>
      <c r="F22" s="12"/>
      <c r="G22" s="12"/>
      <c r="H22" s="4"/>
      <c r="I22" s="4"/>
      <c r="J22" s="4"/>
      <c r="K22" s="130"/>
      <c r="L22" s="130"/>
      <c r="M22" s="19"/>
      <c r="N22" s="36"/>
    </row>
    <row r="23" spans="1:14" ht="15.75" customHeight="1">
      <c r="A23" s="14"/>
      <c r="B23" s="22"/>
      <c r="C23" s="133" t="s">
        <v>40</v>
      </c>
      <c r="D23" s="133"/>
      <c r="E23" s="133"/>
      <c r="F23" s="42" t="s">
        <v>27</v>
      </c>
      <c r="G23" s="42" t="s">
        <v>27</v>
      </c>
      <c r="H23" s="40" t="s">
        <v>32</v>
      </c>
      <c r="I23" s="41">
        <v>4</v>
      </c>
      <c r="J23" s="10" t="s">
        <v>3</v>
      </c>
      <c r="K23" s="120"/>
      <c r="L23" s="120"/>
      <c r="M23" s="19"/>
      <c r="N23" s="36"/>
    </row>
    <row r="24" spans="1:14" s="9" customFormat="1" ht="17.25" customHeight="1">
      <c r="A24" s="14"/>
      <c r="B24" s="22"/>
      <c r="C24" s="118" t="s">
        <v>41</v>
      </c>
      <c r="D24" s="118"/>
      <c r="E24" s="118"/>
      <c r="F24" s="119" t="s">
        <v>42</v>
      </c>
      <c r="G24" s="119"/>
      <c r="H24" s="119"/>
      <c r="I24" s="119"/>
      <c r="J24" s="43"/>
      <c r="K24" s="120"/>
      <c r="L24" s="120"/>
      <c r="M24" s="19"/>
      <c r="N24" s="36"/>
    </row>
    <row r="25" spans="1:14" s="9" customFormat="1" ht="17.25" customHeight="1">
      <c r="A25" s="14"/>
      <c r="B25" s="22"/>
      <c r="C25" s="118" t="s">
        <v>43</v>
      </c>
      <c r="D25" s="118"/>
      <c r="E25" s="118"/>
      <c r="F25" s="119" t="s">
        <v>44</v>
      </c>
      <c r="G25" s="119"/>
      <c r="H25" s="119"/>
      <c r="I25" s="119"/>
      <c r="J25" s="43"/>
      <c r="K25" s="120"/>
      <c r="L25" s="120"/>
      <c r="M25" s="19"/>
      <c r="N25" s="36"/>
    </row>
    <row r="26" spans="1:14" s="9" customFormat="1" ht="24" customHeight="1">
      <c r="A26" s="14"/>
      <c r="B26" s="22"/>
      <c r="C26" s="18" t="s">
        <v>45</v>
      </c>
      <c r="D26" s="18"/>
      <c r="E26" s="12"/>
      <c r="F26" s="12"/>
      <c r="G26" s="12"/>
      <c r="H26" s="12"/>
      <c r="I26" s="12"/>
      <c r="J26" s="12"/>
      <c r="K26" s="130"/>
      <c r="L26" s="130"/>
      <c r="M26" s="19"/>
      <c r="N26" s="36"/>
    </row>
    <row r="27" spans="1:14" ht="15.75" customHeight="1">
      <c r="A27" s="14"/>
      <c r="B27" s="22"/>
      <c r="C27" s="142" t="s">
        <v>46</v>
      </c>
      <c r="D27" s="142"/>
      <c r="E27" s="142"/>
      <c r="F27" s="42" t="s">
        <v>27</v>
      </c>
      <c r="G27" s="42" t="s">
        <v>27</v>
      </c>
      <c r="H27" s="40" t="s">
        <v>32</v>
      </c>
      <c r="I27" s="41">
        <v>4</v>
      </c>
      <c r="J27" s="10" t="s">
        <v>3</v>
      </c>
      <c r="K27" s="129"/>
      <c r="L27" s="129"/>
      <c r="M27" s="19"/>
      <c r="N27" s="36"/>
    </row>
    <row r="28" spans="1:14" s="9" customFormat="1" ht="24" customHeight="1">
      <c r="A28" s="14"/>
      <c r="B28" s="22"/>
      <c r="C28" s="18" t="s">
        <v>47</v>
      </c>
      <c r="D28" s="18"/>
      <c r="E28" s="12"/>
      <c r="F28" s="12"/>
      <c r="G28" s="12"/>
      <c r="H28" s="12"/>
      <c r="I28" s="12"/>
      <c r="J28" s="12"/>
      <c r="K28" s="130"/>
      <c r="L28" s="130"/>
      <c r="M28" s="19"/>
      <c r="N28" s="36"/>
    </row>
    <row r="29" spans="1:14" ht="18" customHeight="1">
      <c r="A29" s="14"/>
      <c r="B29" s="22"/>
      <c r="C29" s="131" t="s">
        <v>48</v>
      </c>
      <c r="D29" s="131"/>
      <c r="E29" s="131"/>
      <c r="F29" s="42" t="s">
        <v>27</v>
      </c>
      <c r="G29" s="42" t="s">
        <v>27</v>
      </c>
      <c r="H29" s="40" t="s">
        <v>32</v>
      </c>
      <c r="I29" s="41">
        <v>4</v>
      </c>
      <c r="J29" s="10" t="s">
        <v>3</v>
      </c>
      <c r="K29" s="129"/>
      <c r="L29" s="129"/>
      <c r="M29" s="19"/>
      <c r="N29" s="36"/>
    </row>
    <row r="30" spans="1:14" ht="15.75" customHeight="1">
      <c r="A30" s="14"/>
      <c r="B30" s="22"/>
      <c r="C30" s="137" t="s">
        <v>49</v>
      </c>
      <c r="D30" s="138"/>
      <c r="E30" s="138"/>
      <c r="F30" s="42" t="s">
        <v>27</v>
      </c>
      <c r="G30" s="42" t="s">
        <v>27</v>
      </c>
      <c r="H30" s="40" t="s">
        <v>32</v>
      </c>
      <c r="I30" s="41">
        <v>4</v>
      </c>
      <c r="J30" s="10" t="s">
        <v>3</v>
      </c>
      <c r="K30" s="129"/>
      <c r="L30" s="129"/>
      <c r="M30" s="19"/>
      <c r="N30" s="36"/>
    </row>
    <row r="31" spans="1:14" ht="6.75" customHeight="1">
      <c r="A31" s="14"/>
      <c r="B31" s="22"/>
      <c r="C31" s="22"/>
      <c r="D31" s="22"/>
      <c r="E31" s="22"/>
      <c r="F31" s="22"/>
      <c r="G31" s="22"/>
      <c r="H31" s="22"/>
      <c r="I31" s="22"/>
      <c r="J31" s="22"/>
      <c r="K31" s="22"/>
      <c r="L31" s="22"/>
      <c r="M31" s="22"/>
      <c r="N31" s="36"/>
    </row>
    <row r="32" spans="1:14" ht="36" customHeight="1">
      <c r="A32" s="14"/>
      <c r="B32" s="48"/>
      <c r="C32" s="79" t="s">
        <v>50</v>
      </c>
      <c r="D32" s="47"/>
      <c r="E32" s="48"/>
      <c r="F32" s="48"/>
      <c r="G32" s="48"/>
      <c r="H32" s="48"/>
      <c r="I32" s="48"/>
      <c r="J32" s="48"/>
      <c r="K32" s="48"/>
      <c r="L32" s="48"/>
      <c r="M32" s="48"/>
      <c r="N32" s="36"/>
    </row>
    <row r="33" spans="1:14" ht="18.600000000000001" customHeight="1">
      <c r="A33" s="14"/>
      <c r="B33" s="53"/>
      <c r="C33" s="112" t="s">
        <v>51</v>
      </c>
      <c r="D33" s="113"/>
      <c r="E33" s="53"/>
      <c r="F33" s="53"/>
      <c r="G33" s="53"/>
      <c r="H33" s="53"/>
      <c r="I33" s="53"/>
      <c r="J33" s="53"/>
      <c r="K33" s="53"/>
      <c r="L33" s="53"/>
      <c r="M33" s="53"/>
      <c r="N33" s="36"/>
    </row>
    <row r="34" spans="1:14" ht="15" customHeight="1">
      <c r="A34" s="14"/>
      <c r="B34" s="53"/>
      <c r="C34" s="131" t="s">
        <v>52</v>
      </c>
      <c r="D34" s="127"/>
      <c r="E34" s="127"/>
      <c r="F34" s="44" t="s">
        <v>27</v>
      </c>
      <c r="G34" s="45" t="s">
        <v>27</v>
      </c>
      <c r="H34" s="45" t="s">
        <v>32</v>
      </c>
      <c r="I34" s="46">
        <v>4</v>
      </c>
      <c r="J34" s="46" t="s">
        <v>3</v>
      </c>
      <c r="K34" s="136"/>
      <c r="L34" s="136"/>
      <c r="M34" s="54"/>
      <c r="N34" s="36"/>
    </row>
    <row r="35" spans="1:14">
      <c r="A35" s="14"/>
      <c r="B35" s="53"/>
      <c r="C35" s="135" t="s">
        <v>53</v>
      </c>
      <c r="D35" s="135"/>
      <c r="E35" s="135"/>
      <c r="F35" s="44" t="s">
        <v>27</v>
      </c>
      <c r="G35" s="45" t="s">
        <v>27</v>
      </c>
      <c r="H35" s="45" t="s">
        <v>32</v>
      </c>
      <c r="I35" s="46">
        <v>4</v>
      </c>
      <c r="J35" s="46" t="s">
        <v>3</v>
      </c>
      <c r="K35" s="124"/>
      <c r="L35" s="124"/>
      <c r="M35" s="54"/>
      <c r="N35" s="36"/>
    </row>
    <row r="36" spans="1:14">
      <c r="A36" s="14"/>
      <c r="B36" s="53"/>
      <c r="C36" s="135" t="s">
        <v>54</v>
      </c>
      <c r="D36" s="135"/>
      <c r="E36" s="135"/>
      <c r="F36" s="44" t="s">
        <v>27</v>
      </c>
      <c r="G36" s="45" t="s">
        <v>27</v>
      </c>
      <c r="H36" s="45" t="s">
        <v>32</v>
      </c>
      <c r="I36" s="46">
        <v>4</v>
      </c>
      <c r="J36" s="46" t="s">
        <v>3</v>
      </c>
      <c r="K36" s="124"/>
      <c r="L36" s="124"/>
      <c r="M36" s="54"/>
      <c r="N36" s="36"/>
    </row>
    <row r="37" spans="1:14" ht="15" customHeight="1">
      <c r="A37" s="14"/>
      <c r="B37" s="53"/>
      <c r="C37" s="134" t="s">
        <v>55</v>
      </c>
      <c r="D37" s="135"/>
      <c r="E37" s="135"/>
      <c r="F37" s="44" t="s">
        <v>27</v>
      </c>
      <c r="G37" s="45" t="s">
        <v>27</v>
      </c>
      <c r="H37" s="45" t="s">
        <v>32</v>
      </c>
      <c r="I37" s="46">
        <v>4</v>
      </c>
      <c r="J37" s="46" t="s">
        <v>3</v>
      </c>
      <c r="K37" s="124"/>
      <c r="L37" s="124"/>
      <c r="M37" s="54"/>
      <c r="N37" s="36"/>
    </row>
    <row r="38" spans="1:14" ht="15" customHeight="1">
      <c r="A38" s="14"/>
      <c r="B38" s="53"/>
      <c r="C38" s="134" t="s">
        <v>56</v>
      </c>
      <c r="D38" s="135"/>
      <c r="E38" s="135"/>
      <c r="F38" s="44" t="s">
        <v>27</v>
      </c>
      <c r="G38" s="45" t="s">
        <v>27</v>
      </c>
      <c r="H38" s="45" t="s">
        <v>32</v>
      </c>
      <c r="I38" s="46">
        <v>4</v>
      </c>
      <c r="J38" s="46" t="s">
        <v>3</v>
      </c>
      <c r="K38" s="124"/>
      <c r="L38" s="124"/>
      <c r="M38" s="54"/>
      <c r="N38" s="36"/>
    </row>
    <row r="39" spans="1:14" ht="15" customHeight="1">
      <c r="A39" s="14"/>
      <c r="B39" s="53"/>
      <c r="C39" s="134" t="s">
        <v>57</v>
      </c>
      <c r="D39" s="135"/>
      <c r="E39" s="135"/>
      <c r="F39" s="44" t="s">
        <v>27</v>
      </c>
      <c r="G39" s="45" t="s">
        <v>27</v>
      </c>
      <c r="H39" s="45" t="s">
        <v>32</v>
      </c>
      <c r="I39" s="46">
        <v>4</v>
      </c>
      <c r="J39" s="46" t="s">
        <v>3</v>
      </c>
      <c r="K39" s="124"/>
      <c r="L39" s="124"/>
      <c r="M39" s="54"/>
      <c r="N39" s="36"/>
    </row>
    <row r="40" spans="1:14" ht="15" customHeight="1">
      <c r="A40" s="14"/>
      <c r="B40" s="53"/>
      <c r="C40" s="125" t="s">
        <v>58</v>
      </c>
      <c r="D40" s="125"/>
      <c r="E40" s="125"/>
      <c r="F40" s="44" t="s">
        <v>27</v>
      </c>
      <c r="G40" s="45" t="s">
        <v>27</v>
      </c>
      <c r="H40" s="45" t="s">
        <v>32</v>
      </c>
      <c r="I40" s="46">
        <v>4</v>
      </c>
      <c r="J40" s="46" t="s">
        <v>3</v>
      </c>
      <c r="K40" s="124"/>
      <c r="L40" s="124"/>
      <c r="M40" s="54"/>
      <c r="N40" s="36"/>
    </row>
    <row r="41" spans="1:14" ht="15" customHeight="1">
      <c r="A41" s="14"/>
      <c r="B41" s="53"/>
      <c r="C41" s="125" t="s">
        <v>59</v>
      </c>
      <c r="D41" s="125"/>
      <c r="E41" s="125"/>
      <c r="F41" s="44" t="s">
        <v>27</v>
      </c>
      <c r="G41" s="45" t="s">
        <v>27</v>
      </c>
      <c r="H41" s="45" t="s">
        <v>32</v>
      </c>
      <c r="I41" s="46">
        <v>4</v>
      </c>
      <c r="J41" s="46" t="s">
        <v>3</v>
      </c>
      <c r="K41" s="124"/>
      <c r="L41" s="124"/>
      <c r="M41" s="54"/>
      <c r="N41" s="36"/>
    </row>
    <row r="42" spans="1:14" ht="15" customHeight="1">
      <c r="A42" s="14"/>
      <c r="B42" s="53"/>
      <c r="C42" s="125" t="s">
        <v>59</v>
      </c>
      <c r="D42" s="125"/>
      <c r="E42" s="125"/>
      <c r="F42" s="44" t="s">
        <v>27</v>
      </c>
      <c r="G42" s="45" t="s">
        <v>27</v>
      </c>
      <c r="H42" s="45" t="s">
        <v>32</v>
      </c>
      <c r="I42" s="46">
        <v>4</v>
      </c>
      <c r="J42" s="46" t="s">
        <v>3</v>
      </c>
      <c r="K42" s="124"/>
      <c r="L42" s="124"/>
      <c r="M42" s="54"/>
      <c r="N42" s="36"/>
    </row>
    <row r="43" spans="1:14" ht="16.5" customHeight="1">
      <c r="A43" s="14"/>
      <c r="B43" s="53"/>
      <c r="C43" s="125" t="s">
        <v>59</v>
      </c>
      <c r="D43" s="125"/>
      <c r="E43" s="125"/>
      <c r="F43" s="44" t="s">
        <v>27</v>
      </c>
      <c r="G43" s="45" t="s">
        <v>27</v>
      </c>
      <c r="H43" s="45" t="s">
        <v>32</v>
      </c>
      <c r="I43" s="46">
        <v>4</v>
      </c>
      <c r="J43" s="46" t="s">
        <v>3</v>
      </c>
      <c r="K43" s="124"/>
      <c r="L43" s="124"/>
      <c r="M43" s="54"/>
      <c r="N43" s="36"/>
    </row>
    <row r="44" spans="1:14" ht="15" customHeight="1">
      <c r="A44" s="14"/>
      <c r="B44" s="53"/>
      <c r="C44" s="125" t="s">
        <v>59</v>
      </c>
      <c r="D44" s="125"/>
      <c r="E44" s="125"/>
      <c r="F44" s="44" t="s">
        <v>27</v>
      </c>
      <c r="G44" s="45" t="s">
        <v>27</v>
      </c>
      <c r="H44" s="45" t="s">
        <v>32</v>
      </c>
      <c r="I44" s="46">
        <v>4</v>
      </c>
      <c r="J44" s="46" t="s">
        <v>3</v>
      </c>
      <c r="K44" s="124"/>
      <c r="L44" s="124"/>
      <c r="M44" s="54"/>
      <c r="N44" s="36"/>
    </row>
    <row r="45" spans="1:14" ht="15" customHeight="1">
      <c r="A45" s="14"/>
      <c r="B45" s="53"/>
      <c r="C45" s="125" t="s">
        <v>60</v>
      </c>
      <c r="D45" s="125"/>
      <c r="E45" s="125"/>
      <c r="F45" s="44" t="s">
        <v>27</v>
      </c>
      <c r="G45" s="45" t="s">
        <v>27</v>
      </c>
      <c r="H45" s="45" t="s">
        <v>32</v>
      </c>
      <c r="I45" s="46">
        <v>4</v>
      </c>
      <c r="J45" s="46" t="s">
        <v>3</v>
      </c>
      <c r="K45" s="124"/>
      <c r="L45" s="124"/>
      <c r="M45" s="54"/>
      <c r="N45" s="36"/>
    </row>
    <row r="46" spans="1:14" ht="15" customHeight="1">
      <c r="A46" s="14"/>
      <c r="B46" s="53"/>
      <c r="C46" s="125" t="s">
        <v>60</v>
      </c>
      <c r="D46" s="125"/>
      <c r="E46" s="125"/>
      <c r="F46" s="44" t="s">
        <v>27</v>
      </c>
      <c r="G46" s="45" t="s">
        <v>27</v>
      </c>
      <c r="H46" s="45" t="s">
        <v>32</v>
      </c>
      <c r="I46" s="46">
        <v>4</v>
      </c>
      <c r="J46" s="46" t="s">
        <v>3</v>
      </c>
      <c r="K46" s="124"/>
      <c r="L46" s="124"/>
      <c r="M46" s="54"/>
      <c r="N46" s="36"/>
    </row>
    <row r="47" spans="1:14" ht="15" customHeight="1">
      <c r="A47" s="14"/>
      <c r="B47" s="53"/>
      <c r="C47" s="125" t="s">
        <v>60</v>
      </c>
      <c r="D47" s="125"/>
      <c r="E47" s="125"/>
      <c r="F47" s="44" t="s">
        <v>27</v>
      </c>
      <c r="G47" s="45" t="s">
        <v>27</v>
      </c>
      <c r="H47" s="45" t="s">
        <v>32</v>
      </c>
      <c r="I47" s="46">
        <v>4</v>
      </c>
      <c r="J47" s="46" t="s">
        <v>3</v>
      </c>
      <c r="K47" s="124"/>
      <c r="L47" s="124"/>
      <c r="M47" s="54"/>
      <c r="N47" s="36"/>
    </row>
    <row r="48" spans="1:14" ht="9" customHeight="1">
      <c r="A48" s="14"/>
      <c r="B48" s="53"/>
      <c r="C48" s="53"/>
      <c r="D48" s="53"/>
      <c r="E48" s="53"/>
      <c r="F48" s="53"/>
      <c r="G48" s="53"/>
      <c r="H48" s="53"/>
      <c r="I48" s="53"/>
      <c r="J48" s="53"/>
      <c r="K48" s="53"/>
      <c r="L48" s="53"/>
      <c r="M48" s="53"/>
      <c r="N48" s="36"/>
    </row>
    <row r="49" spans="1:14" ht="32.25" customHeight="1">
      <c r="A49" s="14"/>
      <c r="B49" s="50"/>
      <c r="C49" s="49" t="s">
        <v>61</v>
      </c>
      <c r="D49" s="49"/>
      <c r="E49" s="50"/>
      <c r="F49" s="51"/>
      <c r="G49" s="51"/>
      <c r="H49" s="50"/>
      <c r="I49" s="50"/>
      <c r="J49" s="50"/>
      <c r="K49" s="123"/>
      <c r="L49" s="123"/>
      <c r="M49" s="52"/>
      <c r="N49" s="36"/>
    </row>
    <row r="50" spans="1:14" ht="13.5" customHeight="1">
      <c r="A50" s="14"/>
      <c r="B50" s="55"/>
      <c r="C50" s="121"/>
      <c r="D50" s="121"/>
      <c r="E50" s="121"/>
      <c r="F50" s="58" t="s">
        <v>27</v>
      </c>
      <c r="G50" s="59" t="s">
        <v>27</v>
      </c>
      <c r="H50" s="59" t="s">
        <v>32</v>
      </c>
      <c r="I50" s="60">
        <v>4</v>
      </c>
      <c r="J50" s="60" t="s">
        <v>3</v>
      </c>
      <c r="K50" s="122"/>
      <c r="L50" s="122"/>
      <c r="M50" s="57"/>
      <c r="N50" s="36"/>
    </row>
    <row r="51" spans="1:14" ht="14.25" customHeight="1">
      <c r="A51" s="14"/>
      <c r="B51" s="55"/>
      <c r="C51" s="121"/>
      <c r="D51" s="121"/>
      <c r="E51" s="121"/>
      <c r="F51" s="58" t="s">
        <v>27</v>
      </c>
      <c r="G51" s="59" t="s">
        <v>27</v>
      </c>
      <c r="H51" s="59" t="s">
        <v>32</v>
      </c>
      <c r="I51" s="60">
        <v>4</v>
      </c>
      <c r="J51" s="60" t="s">
        <v>3</v>
      </c>
      <c r="K51" s="122"/>
      <c r="L51" s="122"/>
      <c r="M51" s="57"/>
      <c r="N51" s="36"/>
    </row>
    <row r="52" spans="1:14" ht="14.25" customHeight="1">
      <c r="A52" s="14"/>
      <c r="B52" s="55"/>
      <c r="C52" s="121"/>
      <c r="D52" s="121"/>
      <c r="E52" s="121"/>
      <c r="F52" s="58" t="s">
        <v>27</v>
      </c>
      <c r="G52" s="59" t="s">
        <v>27</v>
      </c>
      <c r="H52" s="59" t="s">
        <v>32</v>
      </c>
      <c r="I52" s="60">
        <v>4</v>
      </c>
      <c r="J52" s="60" t="s">
        <v>3</v>
      </c>
      <c r="K52" s="122"/>
      <c r="L52" s="122"/>
      <c r="M52" s="57"/>
      <c r="N52" s="36"/>
    </row>
    <row r="53" spans="1:14" ht="14.25" customHeight="1">
      <c r="A53" s="14"/>
      <c r="B53" s="55"/>
      <c r="C53" s="121"/>
      <c r="D53" s="121"/>
      <c r="E53" s="121"/>
      <c r="F53" s="58" t="s">
        <v>27</v>
      </c>
      <c r="G53" s="59" t="s">
        <v>27</v>
      </c>
      <c r="H53" s="59" t="s">
        <v>32</v>
      </c>
      <c r="I53" s="60">
        <v>4</v>
      </c>
      <c r="J53" s="60" t="s">
        <v>3</v>
      </c>
      <c r="K53" s="122"/>
      <c r="L53" s="122"/>
      <c r="M53" s="57"/>
      <c r="N53" s="36"/>
    </row>
    <row r="54" spans="1:14" ht="14.25" customHeight="1">
      <c r="A54" s="14"/>
      <c r="B54" s="55"/>
      <c r="C54" s="121"/>
      <c r="D54" s="121"/>
      <c r="E54" s="121"/>
      <c r="F54" s="58" t="s">
        <v>27</v>
      </c>
      <c r="G54" s="59" t="s">
        <v>27</v>
      </c>
      <c r="H54" s="59" t="s">
        <v>32</v>
      </c>
      <c r="I54" s="60">
        <v>4</v>
      </c>
      <c r="J54" s="60" t="s">
        <v>3</v>
      </c>
      <c r="K54" s="122"/>
      <c r="L54" s="122"/>
      <c r="M54" s="57"/>
      <c r="N54" s="36"/>
    </row>
    <row r="55" spans="1:14" ht="14.25" customHeight="1">
      <c r="A55" s="14"/>
      <c r="B55" s="55"/>
      <c r="C55" s="121"/>
      <c r="D55" s="121"/>
      <c r="E55" s="121"/>
      <c r="F55" s="58" t="s">
        <v>27</v>
      </c>
      <c r="G55" s="59" t="s">
        <v>27</v>
      </c>
      <c r="H55" s="59" t="s">
        <v>32</v>
      </c>
      <c r="I55" s="60">
        <v>4</v>
      </c>
      <c r="J55" s="60" t="s">
        <v>3</v>
      </c>
      <c r="K55" s="122"/>
      <c r="L55" s="122"/>
      <c r="M55" s="57"/>
      <c r="N55" s="36"/>
    </row>
    <row r="56" spans="1:14" ht="14.25" customHeight="1">
      <c r="A56" s="14"/>
      <c r="B56" s="55"/>
      <c r="C56" s="121"/>
      <c r="D56" s="121"/>
      <c r="E56" s="121"/>
      <c r="F56" s="58" t="s">
        <v>27</v>
      </c>
      <c r="G56" s="59" t="s">
        <v>27</v>
      </c>
      <c r="H56" s="59" t="s">
        <v>32</v>
      </c>
      <c r="I56" s="60">
        <v>4</v>
      </c>
      <c r="J56" s="60" t="s">
        <v>3</v>
      </c>
      <c r="K56" s="122"/>
      <c r="L56" s="122"/>
      <c r="M56" s="57"/>
      <c r="N56" s="36"/>
    </row>
    <row r="57" spans="1:14" ht="14.25" customHeight="1">
      <c r="A57" s="14"/>
      <c r="B57" s="55"/>
      <c r="C57" s="121"/>
      <c r="D57" s="121"/>
      <c r="E57" s="121"/>
      <c r="F57" s="58" t="s">
        <v>27</v>
      </c>
      <c r="G57" s="59" t="s">
        <v>27</v>
      </c>
      <c r="H57" s="59" t="s">
        <v>32</v>
      </c>
      <c r="I57" s="60">
        <v>4</v>
      </c>
      <c r="J57" s="60" t="s">
        <v>3</v>
      </c>
      <c r="K57" s="122"/>
      <c r="L57" s="122"/>
      <c r="M57" s="57"/>
      <c r="N57" s="36"/>
    </row>
    <row r="58" spans="1:14" ht="7.5" customHeight="1">
      <c r="A58" s="14"/>
      <c r="B58" s="55"/>
      <c r="C58" s="55"/>
      <c r="D58" s="55"/>
      <c r="E58" s="55"/>
      <c r="F58" s="55"/>
      <c r="G58" s="55"/>
      <c r="H58" s="55"/>
      <c r="I58" s="55"/>
      <c r="J58" s="55"/>
      <c r="K58" s="55"/>
      <c r="L58" s="55"/>
      <c r="M58" s="57"/>
      <c r="N58" s="36"/>
    </row>
    <row r="59" spans="1:14" ht="24.75" customHeight="1">
      <c r="A59" s="14"/>
      <c r="B59" s="65"/>
      <c r="C59" s="65" t="s">
        <v>62</v>
      </c>
      <c r="D59" s="65"/>
      <c r="E59" s="65"/>
      <c r="F59" s="66"/>
      <c r="G59" s="65"/>
      <c r="H59" s="65"/>
      <c r="I59" s="65"/>
      <c r="J59" s="65"/>
      <c r="K59" s="148" t="s">
        <v>63</v>
      </c>
      <c r="L59" s="148"/>
      <c r="M59" s="65"/>
      <c r="N59" s="36"/>
    </row>
    <row r="60" spans="1:14">
      <c r="A60" s="14"/>
      <c r="B60" s="56"/>
      <c r="C60" s="126" t="s">
        <v>64</v>
      </c>
      <c r="D60" s="126"/>
      <c r="E60" s="126"/>
      <c r="F60" s="61" t="s">
        <v>65</v>
      </c>
      <c r="G60" s="39"/>
      <c r="H60" s="62"/>
      <c r="I60" s="62"/>
      <c r="J60" s="63"/>
      <c r="K60" s="128"/>
      <c r="L60" s="128"/>
      <c r="M60" s="56"/>
      <c r="N60" s="36"/>
    </row>
    <row r="61" spans="1:14">
      <c r="A61" s="14"/>
      <c r="B61" s="56"/>
      <c r="C61" s="127" t="s">
        <v>66</v>
      </c>
      <c r="D61" s="127"/>
      <c r="E61" s="127"/>
      <c r="F61" s="61" t="s">
        <v>67</v>
      </c>
      <c r="G61" s="39"/>
      <c r="H61" s="62"/>
      <c r="I61" s="62"/>
      <c r="J61" s="63"/>
      <c r="K61" s="128"/>
      <c r="L61" s="128"/>
      <c r="M61" s="56"/>
      <c r="N61" s="36"/>
    </row>
    <row r="62" spans="1:14" ht="8.25" customHeight="1">
      <c r="A62" s="14"/>
      <c r="B62" s="56"/>
      <c r="C62" s="56"/>
      <c r="D62" s="56"/>
      <c r="E62" s="56"/>
      <c r="F62" s="56"/>
      <c r="G62" s="56"/>
      <c r="H62" s="56"/>
      <c r="I62" s="56"/>
      <c r="J62" s="56"/>
      <c r="K62" s="56"/>
      <c r="L62" s="56"/>
      <c r="M62" s="56"/>
      <c r="N62" s="36"/>
    </row>
    <row r="63" spans="1:14" ht="8.25" customHeight="1">
      <c r="A63" s="14"/>
      <c r="B63" s="14"/>
      <c r="C63" s="14"/>
      <c r="D63" s="14"/>
      <c r="E63" s="14"/>
      <c r="F63" s="14"/>
      <c r="G63" s="14"/>
      <c r="H63" s="14"/>
      <c r="I63" s="14"/>
      <c r="J63" s="14"/>
      <c r="K63" s="14"/>
      <c r="L63" s="14"/>
      <c r="M63" s="14"/>
      <c r="N63" s="36"/>
    </row>
    <row r="64" spans="1:14" ht="27.75" customHeight="1">
      <c r="A64" s="14"/>
      <c r="B64" s="34"/>
      <c r="C64" s="64" t="s">
        <v>68</v>
      </c>
      <c r="D64" s="64"/>
      <c r="E64" s="64"/>
      <c r="F64" s="64"/>
      <c r="G64" s="64"/>
      <c r="H64" s="64"/>
      <c r="I64" s="64"/>
      <c r="J64" s="64"/>
      <c r="K64" s="64"/>
      <c r="L64" s="64"/>
      <c r="M64" s="34"/>
      <c r="N64" s="36"/>
    </row>
    <row r="65" spans="1:14">
      <c r="A65" s="14"/>
      <c r="B65" s="34"/>
      <c r="C65" s="147"/>
      <c r="D65" s="147"/>
      <c r="E65" s="147"/>
      <c r="F65" s="147"/>
      <c r="G65" s="147"/>
      <c r="H65" s="147"/>
      <c r="I65" s="147"/>
      <c r="J65" s="147"/>
      <c r="K65" s="147"/>
      <c r="L65" s="147"/>
      <c r="M65" s="34"/>
      <c r="N65" s="36"/>
    </row>
    <row r="66" spans="1:14">
      <c r="A66" s="14"/>
      <c r="B66" s="34"/>
      <c r="C66" s="147"/>
      <c r="D66" s="147"/>
      <c r="E66" s="147"/>
      <c r="F66" s="147"/>
      <c r="G66" s="147"/>
      <c r="H66" s="147"/>
      <c r="I66" s="147"/>
      <c r="J66" s="147"/>
      <c r="K66" s="147"/>
      <c r="L66" s="147"/>
      <c r="M66" s="34"/>
      <c r="N66" s="36"/>
    </row>
    <row r="67" spans="1:14">
      <c r="A67" s="14"/>
      <c r="B67" s="34"/>
      <c r="C67" s="147"/>
      <c r="D67" s="147"/>
      <c r="E67" s="147"/>
      <c r="F67" s="147"/>
      <c r="G67" s="147"/>
      <c r="H67" s="147"/>
      <c r="I67" s="147"/>
      <c r="J67" s="147"/>
      <c r="K67" s="147"/>
      <c r="L67" s="147"/>
      <c r="M67" s="34"/>
      <c r="N67" s="36"/>
    </row>
    <row r="68" spans="1:14">
      <c r="A68" s="14"/>
      <c r="B68" s="34"/>
      <c r="C68" s="147"/>
      <c r="D68" s="147"/>
      <c r="E68" s="147"/>
      <c r="F68" s="147"/>
      <c r="G68" s="147"/>
      <c r="H68" s="147"/>
      <c r="I68" s="147"/>
      <c r="J68" s="147"/>
      <c r="K68" s="147"/>
      <c r="L68" s="147"/>
      <c r="M68" s="34"/>
      <c r="N68" s="36"/>
    </row>
    <row r="69" spans="1:14">
      <c r="A69" s="14"/>
      <c r="B69" s="34"/>
      <c r="C69" s="147"/>
      <c r="D69" s="147"/>
      <c r="E69" s="147"/>
      <c r="F69" s="147"/>
      <c r="G69" s="147"/>
      <c r="H69" s="147"/>
      <c r="I69" s="147"/>
      <c r="J69" s="147"/>
      <c r="K69" s="147"/>
      <c r="L69" s="147"/>
      <c r="M69" s="34"/>
      <c r="N69" s="36"/>
    </row>
    <row r="70" spans="1:14">
      <c r="A70" s="14"/>
      <c r="B70" s="34"/>
      <c r="C70" s="147"/>
      <c r="D70" s="147"/>
      <c r="E70" s="147"/>
      <c r="F70" s="147"/>
      <c r="G70" s="147"/>
      <c r="H70" s="147"/>
      <c r="I70" s="147"/>
      <c r="J70" s="147"/>
      <c r="K70" s="147"/>
      <c r="L70" s="147"/>
      <c r="M70" s="34"/>
      <c r="N70" s="36"/>
    </row>
    <row r="71" spans="1:14" ht="16.5" customHeight="1">
      <c r="A71" s="14"/>
      <c r="B71" s="34"/>
      <c r="C71" s="147"/>
      <c r="D71" s="147"/>
      <c r="E71" s="147"/>
      <c r="F71" s="147"/>
      <c r="G71" s="147"/>
      <c r="H71" s="147"/>
      <c r="I71" s="147"/>
      <c r="J71" s="147"/>
      <c r="K71" s="147"/>
      <c r="L71" s="147"/>
      <c r="M71" s="34"/>
      <c r="N71" s="36"/>
    </row>
    <row r="72" spans="1:14" ht="18.75" customHeight="1">
      <c r="A72" s="14"/>
      <c r="B72" s="34"/>
      <c r="C72" s="146" t="s">
        <v>69</v>
      </c>
      <c r="D72" s="146"/>
      <c r="E72" s="146"/>
      <c r="F72" s="146"/>
      <c r="G72" s="146"/>
      <c r="H72" s="146"/>
      <c r="I72" s="146"/>
      <c r="J72" s="146"/>
      <c r="K72" s="146"/>
      <c r="L72" s="146"/>
      <c r="M72" s="35"/>
      <c r="N72" s="36"/>
    </row>
    <row r="73" spans="1:14" ht="26.25" customHeight="1">
      <c r="A73" s="14"/>
      <c r="B73" s="36"/>
      <c r="C73" s="14"/>
      <c r="D73" s="14"/>
      <c r="E73" s="14"/>
      <c r="F73" s="14"/>
      <c r="G73" s="14"/>
      <c r="H73" s="14"/>
      <c r="I73" s="15"/>
      <c r="J73" s="15"/>
      <c r="K73" s="145"/>
      <c r="L73" s="145"/>
      <c r="M73" s="36"/>
      <c r="N73" s="36"/>
    </row>
  </sheetData>
  <sheetProtection formatCells="0" formatColumns="0" formatRows="0" insertRows="0" insertHyperlinks="0"/>
  <protectedRanges>
    <protectedRange sqref="D4:D6 F4:H6" name="Student info"/>
    <protectedRange sqref="C11:L14 C16:L16 C18:L19 K27:L27 C29:L30 K21:L21 C23:L23 G34:G47 G50:G57" name="GLACC"/>
    <protectedRange sqref="H34:L47 C34:E47" name="Major"/>
    <protectedRange sqref="H50:XFD57 A50:F57" name="Electives and Minor"/>
    <protectedRange sqref="C60:L61" name="Submissions"/>
    <protectedRange sqref="C65" name="Advising Note"/>
    <protectedRange sqref="O7:O23 O34:O73 O26:O32" name="Student Notes"/>
    <protectedRange sqref="C27:J27" name="GLACC_1"/>
    <protectedRange sqref="C21:J21" name="GLACC_2"/>
    <protectedRange sqref="O33" name="Student Notes_1"/>
    <protectedRange sqref="C24:L24" name="GLACC_3_1"/>
    <protectedRange sqref="O24" name="Student Notes_2"/>
    <protectedRange sqref="C25:L25" name="GLACC_1_1"/>
    <protectedRange sqref="O25" name="Student Notes_2_1"/>
  </protectedRanges>
  <mergeCells count="99">
    <mergeCell ref="O1:O6"/>
    <mergeCell ref="K23:L23"/>
    <mergeCell ref="D1:F3"/>
    <mergeCell ref="G1:G3"/>
    <mergeCell ref="H1:H3"/>
    <mergeCell ref="F4:H4"/>
    <mergeCell ref="F5:H5"/>
    <mergeCell ref="F6:H6"/>
    <mergeCell ref="K14:L14"/>
    <mergeCell ref="K16:L16"/>
    <mergeCell ref="L3:L4"/>
    <mergeCell ref="C14:E14"/>
    <mergeCell ref="C1:C3"/>
    <mergeCell ref="K11:L11"/>
    <mergeCell ref="K73:L73"/>
    <mergeCell ref="K35:L35"/>
    <mergeCell ref="C72:L72"/>
    <mergeCell ref="K53:L53"/>
    <mergeCell ref="C54:E54"/>
    <mergeCell ref="K54:L54"/>
    <mergeCell ref="C56:E56"/>
    <mergeCell ref="C51:E51"/>
    <mergeCell ref="C55:E55"/>
    <mergeCell ref="K55:L55"/>
    <mergeCell ref="C65:L71"/>
    <mergeCell ref="K59:L59"/>
    <mergeCell ref="C40:E40"/>
    <mergeCell ref="K40:L40"/>
    <mergeCell ref="C46:E46"/>
    <mergeCell ref="K46:L46"/>
    <mergeCell ref="C30:E30"/>
    <mergeCell ref="C11:E11"/>
    <mergeCell ref="C12:E12"/>
    <mergeCell ref="J1:K1"/>
    <mergeCell ref="K10:L10"/>
    <mergeCell ref="K12:L12"/>
    <mergeCell ref="K13:L13"/>
    <mergeCell ref="K17:L17"/>
    <mergeCell ref="C27:E27"/>
    <mergeCell ref="K21:L21"/>
    <mergeCell ref="K22:L22"/>
    <mergeCell ref="K26:L26"/>
    <mergeCell ref="C16:E16"/>
    <mergeCell ref="C18:E18"/>
    <mergeCell ref="C13:E13"/>
    <mergeCell ref="K7:L7"/>
    <mergeCell ref="K39:L39"/>
    <mergeCell ref="K34:L34"/>
    <mergeCell ref="C36:E36"/>
    <mergeCell ref="K36:L36"/>
    <mergeCell ref="C35:E35"/>
    <mergeCell ref="C37:E37"/>
    <mergeCell ref="K37:L37"/>
    <mergeCell ref="C38:E38"/>
    <mergeCell ref="K38:L38"/>
    <mergeCell ref="C60:E60"/>
    <mergeCell ref="C61:E61"/>
    <mergeCell ref="K60:L60"/>
    <mergeCell ref="K61:L61"/>
    <mergeCell ref="K18:L18"/>
    <mergeCell ref="K19:L19"/>
    <mergeCell ref="K20:L20"/>
    <mergeCell ref="K30:L30"/>
    <mergeCell ref="C34:E34"/>
    <mergeCell ref="C29:E29"/>
    <mergeCell ref="K29:L29"/>
    <mergeCell ref="C19:E19"/>
    <mergeCell ref="K27:L27"/>
    <mergeCell ref="K28:L28"/>
    <mergeCell ref="C23:E23"/>
    <mergeCell ref="C39:E39"/>
    <mergeCell ref="K47:L47"/>
    <mergeCell ref="C41:E41"/>
    <mergeCell ref="K41:L41"/>
    <mergeCell ref="C45:E45"/>
    <mergeCell ref="C42:E42"/>
    <mergeCell ref="K42:L42"/>
    <mergeCell ref="K43:L43"/>
    <mergeCell ref="K44:L44"/>
    <mergeCell ref="C43:E43"/>
    <mergeCell ref="K45:L45"/>
    <mergeCell ref="C47:E47"/>
    <mergeCell ref="C44:E44"/>
    <mergeCell ref="C57:E57"/>
    <mergeCell ref="K57:L57"/>
    <mergeCell ref="K49:L49"/>
    <mergeCell ref="C50:E50"/>
    <mergeCell ref="C52:E52"/>
    <mergeCell ref="K51:L51"/>
    <mergeCell ref="K50:L50"/>
    <mergeCell ref="K52:L52"/>
    <mergeCell ref="K56:L56"/>
    <mergeCell ref="C53:E53"/>
    <mergeCell ref="C24:E24"/>
    <mergeCell ref="F24:I24"/>
    <mergeCell ref="K24:L24"/>
    <mergeCell ref="C25:E25"/>
    <mergeCell ref="F25:I25"/>
    <mergeCell ref="K25:L25"/>
  </mergeCells>
  <phoneticPr fontId="2" type="noConversion"/>
  <conditionalFormatting sqref="C11">
    <cfRule type="cellIs" dxfId="47" priority="121" operator="equal">
      <formula>"Course type CCI (FirstBridge)"</formula>
    </cfRule>
  </conditionalFormatting>
  <conditionalFormatting sqref="C11:C12">
    <cfRule type="cellIs" dxfId="46" priority="119" operator="equal">
      <formula>"Course type CCI (FirstBridge)"</formula>
    </cfRule>
  </conditionalFormatting>
  <conditionalFormatting sqref="C14">
    <cfRule type="cellIs" dxfId="45" priority="117" operator="equal">
      <formula>"Course type CCI: at least one course @ AUP (transfer students)"</formula>
    </cfRule>
  </conditionalFormatting>
  <conditionalFormatting sqref="C40">
    <cfRule type="cellIs" dxfId="44" priority="50" operator="equal">
      <formula>"CM4090CCC or CM4095CCC"</formula>
    </cfRule>
  </conditionalFormatting>
  <conditionalFormatting sqref="C41:C44">
    <cfRule type="cellIs" dxfId="43" priority="23" operator="equal">
      <formula>"Media &amp; Culture Elective"</formula>
    </cfRule>
  </conditionalFormatting>
  <conditionalFormatting sqref="C45:C47">
    <cfRule type="cellIs" dxfId="42" priority="22" operator="equal">
      <formula>"Applied Communications Elective"</formula>
    </cfRule>
  </conditionalFormatting>
  <conditionalFormatting sqref="C13:D13">
    <cfRule type="cellIs" dxfId="41" priority="118" operator="equal">
      <formula>"Course type CCI"</formula>
    </cfRule>
  </conditionalFormatting>
  <conditionalFormatting sqref="C16:D16">
    <cfRule type="cellIs" dxfId="40" priority="116" operator="equal">
      <formula>"Course type CCX or completion of GPS Program"</formula>
    </cfRule>
  </conditionalFormatting>
  <conditionalFormatting sqref="C21:D21">
    <cfRule type="cellIs" dxfId="39" priority="24" operator="equal">
      <formula>"Course type CCD"</formula>
    </cfRule>
  </conditionalFormatting>
  <conditionalFormatting sqref="C23:D25">
    <cfRule type="cellIs" dxfId="38" priority="7" operator="equal">
      <formula>"Course type CCM"</formula>
    </cfRule>
  </conditionalFormatting>
  <conditionalFormatting sqref="C27:D27">
    <cfRule type="cellIs" dxfId="37" priority="42" operator="equal">
      <formula>"Any course coded CCS (must enroll in 4CR lecture AND associated 0CR lab)"</formula>
    </cfRule>
  </conditionalFormatting>
  <conditionalFormatting sqref="F11:H20 F49:H61">
    <cfRule type="containsText" dxfId="36" priority="29" operator="containsText" text="select">
      <formula>NOT(ISERROR(SEARCH("select",F11)))</formula>
    </cfRule>
  </conditionalFormatting>
  <conditionalFormatting sqref="F22:H30">
    <cfRule type="containsText" dxfId="35" priority="1" operator="containsText" text="select">
      <formula>NOT(ISERROR(SEARCH("select",F22)))</formula>
    </cfRule>
  </conditionalFormatting>
  <conditionalFormatting sqref="F32:H47">
    <cfRule type="containsText" dxfId="34" priority="9" operator="containsText" text="select">
      <formula>NOT(ISERROR(SEARCH("select",F32)))</formula>
    </cfRule>
  </conditionalFormatting>
  <conditionalFormatting sqref="I73:J73">
    <cfRule type="containsText" dxfId="33" priority="126" operator="containsText" text="su">
      <formula>NOT(ISERROR(SEARCH("su",I73)))</formula>
    </cfRule>
    <cfRule type="containsText" dxfId="32" priority="127" operator="containsText" text="s2">
      <formula>NOT(ISERROR(SEARCH("s2",I73)))</formula>
    </cfRule>
    <cfRule type="containsText" dxfId="31" priority="128" operator="containsText" text="f">
      <formula>NOT(ISERROR(SEARCH("f",I73)))</formula>
    </cfRule>
  </conditionalFormatting>
  <conditionalFormatting sqref="J1:J20 J49:J57">
    <cfRule type="containsText" dxfId="30" priority="30" operator="containsText" text="waived">
      <formula>NOT(ISERROR(SEARCH("waived",J1)))</formula>
    </cfRule>
    <cfRule type="containsText" dxfId="29" priority="31" operator="containsText" text="transferred">
      <formula>NOT(ISERROR(SEARCH("transferred",J1)))</formula>
    </cfRule>
    <cfRule type="containsText" dxfId="28" priority="32" operator="containsText" text="progress">
      <formula>NOT(ISERROR(SEARCH("progress",J1)))</formula>
    </cfRule>
    <cfRule type="containsText" dxfId="27" priority="33" operator="containsText" text="Earned">
      <formula>NOT(ISERROR(SEARCH("Earned",J1)))</formula>
    </cfRule>
    <cfRule type="containsText" dxfId="26" priority="34" operator="containsText" text="Remaining">
      <formula>NOT(ISERROR(SEARCH("Remaining",J1)))</formula>
    </cfRule>
  </conditionalFormatting>
  <conditionalFormatting sqref="J22:J30">
    <cfRule type="containsText" dxfId="25" priority="2" operator="containsText" text="waived">
      <formula>NOT(ISERROR(SEARCH("waived",J22)))</formula>
    </cfRule>
    <cfRule type="containsText" dxfId="24" priority="3" operator="containsText" text="transferred">
      <formula>NOT(ISERROR(SEARCH("transferred",J22)))</formula>
    </cfRule>
    <cfRule type="containsText" dxfId="23" priority="4" operator="containsText" text="progress">
      <formula>NOT(ISERROR(SEARCH("progress",J22)))</formula>
    </cfRule>
    <cfRule type="containsText" dxfId="22" priority="5" operator="containsText" text="Earned">
      <formula>NOT(ISERROR(SEARCH("Earned",J22)))</formula>
    </cfRule>
    <cfRule type="containsText" dxfId="21" priority="6" operator="containsText" text="Remaining">
      <formula>NOT(ISERROR(SEARCH("Remaining",J22)))</formula>
    </cfRule>
  </conditionalFormatting>
  <conditionalFormatting sqref="J24:J25">
    <cfRule type="iconSet" priority="8">
      <iconSet iconSet="3Flags">
        <cfvo type="percent" val="0"/>
        <cfvo type="percent" val="33"/>
        <cfvo type="percent" val="67"/>
      </iconSet>
    </cfRule>
  </conditionalFormatting>
  <conditionalFormatting sqref="J27">
    <cfRule type="iconSet" priority="49">
      <iconSet iconSet="3Flags">
        <cfvo type="percent" val="0"/>
        <cfvo type="percent" val="33"/>
        <cfvo type="percent" val="67"/>
      </iconSet>
    </cfRule>
  </conditionalFormatting>
  <conditionalFormatting sqref="J33">
    <cfRule type="iconSet" priority="21">
      <iconSet iconSet="3Flags">
        <cfvo type="percent" val="0"/>
        <cfvo type="percent" val="33"/>
        <cfvo type="percent" val="67"/>
      </iconSet>
    </cfRule>
  </conditionalFormatting>
  <conditionalFormatting sqref="J33:J47">
    <cfRule type="containsText" dxfId="20" priority="10" operator="containsText" text="waived">
      <formula>NOT(ISERROR(SEARCH("waived",J33)))</formula>
    </cfRule>
    <cfRule type="containsText" dxfId="19" priority="11" operator="containsText" text="transferred">
      <formula>NOT(ISERROR(SEARCH("transferred",J33)))</formula>
    </cfRule>
    <cfRule type="containsText" dxfId="18" priority="12" operator="containsText" text="progress">
      <formula>NOT(ISERROR(SEARCH("progress",J33)))</formula>
    </cfRule>
    <cfRule type="containsText" dxfId="17" priority="13" operator="containsText" text="Earned">
      <formula>NOT(ISERROR(SEARCH("Earned",J33)))</formula>
    </cfRule>
    <cfRule type="containsText" dxfId="16" priority="14" operator="containsText" text="Remaining">
      <formula>NOT(ISERROR(SEARCH("Remaining",J33)))</formula>
    </cfRule>
  </conditionalFormatting>
  <conditionalFormatting sqref="J59:J61 J73:J1048576">
    <cfRule type="containsText" dxfId="15" priority="90" operator="containsText" text="waived">
      <formula>NOT(ISERROR(SEARCH("waived",J59)))</formula>
    </cfRule>
    <cfRule type="containsText" dxfId="14" priority="108" operator="containsText" text="transferred">
      <formula>NOT(ISERROR(SEARCH("transferred",J59)))</formula>
    </cfRule>
    <cfRule type="containsText" dxfId="13" priority="109" operator="containsText" text="progress">
      <formula>NOT(ISERROR(SEARCH("progress",J59)))</formula>
    </cfRule>
    <cfRule type="containsText" dxfId="12" priority="110" operator="containsText" text="Earned">
      <formula>NOT(ISERROR(SEARCH("Earned",J59)))</formula>
    </cfRule>
    <cfRule type="containsText" dxfId="11" priority="111" operator="containsText" text="Remaining">
      <formula>NOT(ISERROR(SEARCH("Remaining",J59)))</formula>
    </cfRule>
  </conditionalFormatting>
  <conditionalFormatting sqref="J73:J1048576 J26 J59:J61 J1:J20 J28:J30 J22:J23 J49:J57 J32 J34:J47">
    <cfRule type="iconSet" priority="112">
      <iconSet iconSet="3Flags">
        <cfvo type="percent" val="0"/>
        <cfvo type="percent" val="33"/>
        <cfvo type="percent" val="67"/>
      </iconSet>
    </cfRule>
  </conditionalFormatting>
  <conditionalFormatting sqref="J32:M32">
    <cfRule type="containsText" dxfId="10" priority="84" operator="containsText" text="waived">
      <formula>NOT(ISERROR(SEARCH("waived",J32)))</formula>
    </cfRule>
    <cfRule type="containsText" dxfId="9" priority="85" operator="containsText" text="transferred">
      <formula>NOT(ISERROR(SEARCH("transferred",J32)))</formula>
    </cfRule>
    <cfRule type="containsText" dxfId="8" priority="86" operator="containsText" text="progress">
      <formula>NOT(ISERROR(SEARCH("progress",J32)))</formula>
    </cfRule>
    <cfRule type="containsText" dxfId="7" priority="87" operator="containsText" text="Earned">
      <formula>NOT(ISERROR(SEARCH("Earned",J32)))</formula>
    </cfRule>
    <cfRule type="containsText" dxfId="6" priority="88" operator="containsText" text="Remaining">
      <formula>NOT(ISERROR(SEARCH("Remaining",J32)))</formula>
    </cfRule>
  </conditionalFormatting>
  <conditionalFormatting sqref="K3">
    <cfRule type="cellIs" dxfId="5" priority="91" operator="notEqual">
      <formula>16</formula>
    </cfRule>
  </conditionalFormatting>
  <conditionalFormatting sqref="K32:M32">
    <cfRule type="iconSet" priority="89">
      <iconSet iconSet="3Flags">
        <cfvo type="percent" val="0"/>
        <cfvo type="percent" val="33"/>
        <cfvo type="percent" val="67"/>
      </iconSet>
    </cfRule>
  </conditionalFormatting>
  <conditionalFormatting sqref="K33:M33">
    <cfRule type="containsText" dxfId="4" priority="15" operator="containsText" text="waived">
      <formula>NOT(ISERROR(SEARCH("waived",K33)))</formula>
    </cfRule>
    <cfRule type="containsText" dxfId="3" priority="16" operator="containsText" text="transferred">
      <formula>NOT(ISERROR(SEARCH("transferred",K33)))</formula>
    </cfRule>
    <cfRule type="containsText" dxfId="2" priority="17" operator="containsText" text="progress">
      <formula>NOT(ISERROR(SEARCH("progress",K33)))</formula>
    </cfRule>
    <cfRule type="containsText" dxfId="1" priority="18" operator="containsText" text="Earned">
      <formula>NOT(ISERROR(SEARCH("Earned",K33)))</formula>
    </cfRule>
    <cfRule type="containsText" dxfId="0" priority="19" operator="containsText" text="Remaining">
      <formula>NOT(ISERROR(SEARCH("Remaining",K33)))</formula>
    </cfRule>
    <cfRule type="iconSet" priority="20">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E25433F4-5F91-4707-BD46-2ED895FF781D}"/>
    <dataValidation allowBlank="1" showInputMessage="1" showErrorMessage="1" promptTitle="Course type CCM" prompt=" " sqref="C23:E25"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0"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1:C63" xr:uid="{00000000-0002-0000-0000-000016000000}"/>
    <dataValidation allowBlank="1" showInputMessage="1" showErrorMessage="1" promptTitle="INSERT ROWS ABOVE" prompt="if double majoring or minoring" sqref="C49:D49 K49" xr:uid="{00000000-0002-0000-0000-000008000000}"/>
    <dataValidation type="list" allowBlank="1" showInputMessage="1" showErrorMessage="1" sqref="J11:J14 J16 J18:J19 J29:J31 J50:J58 J27 J34:J48 J23:J25"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2"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Lists!$R$2:$R$20</xm:f>
          </x14:formula1>
          <xm:sqref>H16 H29:H31 H18:H19 H11:H14 H50:H58 H34:H48 H23</xm:sqref>
        </x14:dataValidation>
        <x14:dataValidation type="list" allowBlank="1" showInputMessage="1" showErrorMessage="1" xr:uid="{3ACD85EB-36ED-4133-8C6D-E282DFC2852A}">
          <x14:formula1>
            <xm:f>Lists!$H$2:$H$38</xm:f>
          </x14:formula1>
          <xm:sqref>F58 G62:G63</xm:sqref>
        </x14:dataValidation>
        <x14:dataValidation type="list" allowBlank="1" showInputMessage="1" showErrorMessage="1" xr:uid="{3E78E1F1-A514-4478-A3A9-199D42FC3C57}">
          <x14:formula1>
            <xm:f>Lists!$N$2:$N$20</xm:f>
          </x14:formula1>
          <xm:sqref>F18:F19 F50:F57 F16 F11:F14 F29:F31 F34:F48 F23</xm:sqref>
        </x14:dataValidation>
        <x14:dataValidation type="list" allowBlank="1" showInputMessage="1" showErrorMessage="1" xr:uid="{751C7017-6226-459F-B711-B6003B162D4E}">
          <x14:formula1>
            <xm:f>Lists!$J$2:$J$38</xm:f>
          </x14:formula1>
          <xm:sqref>G18:G19 G60:G61 G16 G11:G14 G29:G31 G34:G48 G50:G58 G23</xm:sqref>
        </x14:dataValidation>
        <x14:dataValidation type="list" allowBlank="1" showInputMessage="1" showErrorMessage="1" xr:uid="{DEDDBE7A-F6B6-4E64-89D3-9B59207F968B}">
          <x14:formula1>
            <xm:f>Lists!$A$2:$A$3</xm:f>
          </x14:formula1>
          <xm:sqref>C40:E40</xm:sqref>
        </x14:dataValidation>
        <x14:dataValidation type="list" allowBlank="1" showInputMessage="1" showErrorMessage="1" promptTitle="Media &amp; Culture Electives" prompt="Select four (4) courses. At least two (2) courses must be at the 3000-level or above." xr:uid="{4C6F0A86-C076-4026-A4E6-CE716892CBE6}">
          <x14:formula1>
            <xm:f>Lists!$A$6:$A$31</xm:f>
          </x14:formula1>
          <xm:sqref>C41:E44</xm:sqref>
        </x14:dataValidation>
        <x14:dataValidation type="list" allowBlank="1" showInputMessage="1" showErrorMessage="1" xr:uid="{158EF415-182D-45C2-987D-A3DBC9939099}">
          <x14:formula1>
            <xm:f>Lists!$G$1:$G$9</xm:f>
          </x14:formula1>
          <xm:sqref>F24:I24</xm:sqref>
        </x14:dataValidation>
        <x14:dataValidation type="list" allowBlank="1" showInputMessage="1" showErrorMessage="1" xr:uid="{ABE31C31-C118-44FA-A88B-F27C0B403DB4}">
          <x14:formula1>
            <xm:f>Lists!$G$11:$G$12</xm:f>
          </x14:formula1>
          <xm:sqref>F25:I25</xm:sqref>
        </x14:dataValidation>
        <x14:dataValidation type="list" allowBlank="1" showInputMessage="1" showErrorMessage="1" promptTitle="Applied Communications Electives" prompt="Select three (3) courses. At least two (2) courses must be at the 3000-level or above. May also select from Media &amp; Culture Electives." xr:uid="{F89313B8-1FBA-4CFE-8089-F9D4B0A82EA6}">
          <x14:formula1>
            <xm:f>Lists!$A$33:$A$83</xm:f>
          </x14:formula1>
          <xm:sqref>C45:E47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1B720-C669-4864-925E-7876FDB485AA}">
  <dimension ref="A1:A63"/>
  <sheetViews>
    <sheetView workbookViewId="0">
      <selection activeCell="A8" sqref="A8"/>
    </sheetView>
  </sheetViews>
  <sheetFormatPr defaultColWidth="9.28515625" defaultRowHeight="13.15"/>
  <cols>
    <col min="1" max="1" width="169.28515625" customWidth="1"/>
  </cols>
  <sheetData>
    <row r="1" spans="1:1" ht="21">
      <c r="A1" s="107" t="s">
        <v>70</v>
      </c>
    </row>
    <row r="2" spans="1:1">
      <c r="A2" s="108"/>
    </row>
    <row r="3" spans="1:1" ht="26.45">
      <c r="A3" s="114" t="s">
        <v>71</v>
      </c>
    </row>
    <row r="4" spans="1:1">
      <c r="A4" s="109"/>
    </row>
    <row r="5" spans="1:1">
      <c r="A5" s="110" t="s">
        <v>72</v>
      </c>
    </row>
    <row r="6" spans="1:1">
      <c r="A6" s="109" t="s">
        <v>73</v>
      </c>
    </row>
    <row r="7" spans="1:1">
      <c r="A7" s="109" t="s">
        <v>74</v>
      </c>
    </row>
    <row r="8" spans="1:1" ht="12.75">
      <c r="A8" s="109" t="s">
        <v>75</v>
      </c>
    </row>
    <row r="9" spans="1:1">
      <c r="A9" s="109"/>
    </row>
    <row r="10" spans="1:1">
      <c r="A10" s="110" t="s">
        <v>76</v>
      </c>
    </row>
    <row r="11" spans="1:1" ht="105.6">
      <c r="A11" s="109" t="s">
        <v>77</v>
      </c>
    </row>
    <row r="12" spans="1:1">
      <c r="A12" s="109"/>
    </row>
    <row r="13" spans="1:1">
      <c r="A13" s="109"/>
    </row>
    <row r="14" spans="1:1">
      <c r="A14" s="111"/>
    </row>
    <row r="15" spans="1:1">
      <c r="A15" s="106"/>
    </row>
    <row r="16" spans="1:1" ht="21">
      <c r="A16" s="105" t="s">
        <v>78</v>
      </c>
    </row>
    <row r="17" spans="1:1">
      <c r="A17" s="104"/>
    </row>
    <row r="18" spans="1:1">
      <c r="A18" s="103" t="s">
        <v>79</v>
      </c>
    </row>
    <row r="19" spans="1:1">
      <c r="A19" s="101"/>
    </row>
    <row r="20" spans="1:1" ht="211.15">
      <c r="A20" s="117" t="s">
        <v>80</v>
      </c>
    </row>
    <row r="21" spans="1:1">
      <c r="A21" s="115" t="s">
        <v>81</v>
      </c>
    </row>
    <row r="22" spans="1:1">
      <c r="A22" s="101"/>
    </row>
    <row r="23" spans="1:1">
      <c r="A23" s="102" t="s">
        <v>82</v>
      </c>
    </row>
    <row r="24" spans="1:1">
      <c r="A24" s="101"/>
    </row>
    <row r="25" spans="1:1">
      <c r="A25" s="115" t="s">
        <v>83</v>
      </c>
    </row>
    <row r="26" spans="1:1">
      <c r="A26" s="100"/>
    </row>
    <row r="27" spans="1:1">
      <c r="A27" s="95"/>
    </row>
    <row r="28" spans="1:1">
      <c r="A28" s="94"/>
    </row>
    <row r="29" spans="1:1">
      <c r="A29" s="99" t="s">
        <v>84</v>
      </c>
    </row>
    <row r="30" spans="1:1">
      <c r="A30" s="97"/>
    </row>
    <row r="31" spans="1:1">
      <c r="A31" s="98" t="s">
        <v>85</v>
      </c>
    </row>
    <row r="32" spans="1:1">
      <c r="A32" s="97"/>
    </row>
    <row r="33" spans="1:1" ht="92.45">
      <c r="A33" s="96" t="s">
        <v>86</v>
      </c>
    </row>
    <row r="34" spans="1:1">
      <c r="A34" s="95"/>
    </row>
    <row r="35" spans="1:1">
      <c r="A35" s="94"/>
    </row>
    <row r="36" spans="1:1">
      <c r="A36" s="93" t="s">
        <v>87</v>
      </c>
    </row>
    <row r="37" spans="1:1">
      <c r="A37" s="91"/>
    </row>
    <row r="38" spans="1:1" ht="26.45">
      <c r="A38" s="92" t="s">
        <v>88</v>
      </c>
    </row>
    <row r="39" spans="1:1">
      <c r="A39" s="91"/>
    </row>
    <row r="40" spans="1:1" ht="39.6">
      <c r="A40" s="92" t="s">
        <v>89</v>
      </c>
    </row>
    <row r="41" spans="1:1">
      <c r="A41" s="92"/>
    </row>
    <row r="42" spans="1:1" ht="26.25" customHeight="1">
      <c r="A42" s="92" t="s">
        <v>90</v>
      </c>
    </row>
    <row r="43" spans="1:1">
      <c r="A43" s="91"/>
    </row>
    <row r="44" spans="1:1" ht="26.45">
      <c r="A44" s="92" t="s">
        <v>91</v>
      </c>
    </row>
    <row r="45" spans="1:1" ht="15" customHeight="1">
      <c r="A45" s="91"/>
    </row>
    <row r="46" spans="1:1" ht="89.25" customHeight="1">
      <c r="A46" s="92" t="s">
        <v>92</v>
      </c>
    </row>
    <row r="47" spans="1:1">
      <c r="A47" s="91"/>
    </row>
    <row r="48" spans="1:1" ht="51.75" customHeight="1">
      <c r="A48" s="116" t="s">
        <v>93</v>
      </c>
    </row>
    <row r="50" spans="1:1">
      <c r="A50" s="90" t="s">
        <v>94</v>
      </c>
    </row>
    <row r="51" spans="1:1">
      <c r="A51" s="88" t="s">
        <v>95</v>
      </c>
    </row>
    <row r="52" spans="1:1" ht="26.45">
      <c r="A52" s="89" t="s">
        <v>96</v>
      </c>
    </row>
    <row r="53" spans="1:1">
      <c r="A53" s="88" t="s">
        <v>97</v>
      </c>
    </row>
    <row r="54" spans="1:1">
      <c r="A54" s="87" t="s">
        <v>98</v>
      </c>
    </row>
    <row r="55" spans="1:1">
      <c r="A55" s="88" t="s">
        <v>99</v>
      </c>
    </row>
    <row r="56" spans="1:1">
      <c r="A56" s="86" t="s">
        <v>100</v>
      </c>
    </row>
    <row r="57" spans="1:1">
      <c r="A57" s="88" t="s">
        <v>101</v>
      </c>
    </row>
    <row r="58" spans="1:1" ht="26.45">
      <c r="A58" s="87" t="s">
        <v>102</v>
      </c>
    </row>
    <row r="59" spans="1:1">
      <c r="A59" s="88" t="s">
        <v>103</v>
      </c>
    </row>
    <row r="60" spans="1:1" ht="26.45">
      <c r="A60" s="87" t="s">
        <v>104</v>
      </c>
    </row>
    <row r="61" spans="1:1">
      <c r="A61" s="88" t="s">
        <v>105</v>
      </c>
    </row>
    <row r="62" spans="1:1" ht="26.45">
      <c r="A62" s="87" t="s">
        <v>106</v>
      </c>
    </row>
    <row r="63" spans="1:1">
      <c r="A63" s="86" t="s">
        <v>107</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84"/>
  <sheetViews>
    <sheetView topLeftCell="A19" workbookViewId="0">
      <selection activeCell="I50" sqref="I50"/>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3.9">
      <c r="A1" s="83" t="s">
        <v>108</v>
      </c>
      <c r="C1" s="1"/>
      <c r="G1" s="85" t="s">
        <v>109</v>
      </c>
      <c r="H1" s="158" t="s">
        <v>110</v>
      </c>
      <c r="I1" s="158"/>
      <c r="J1" s="158"/>
      <c r="K1" s="71"/>
      <c r="L1" s="158" t="s">
        <v>111</v>
      </c>
      <c r="M1" s="158"/>
      <c r="N1" s="158"/>
      <c r="O1" s="3"/>
      <c r="P1" s="2" t="s">
        <v>112</v>
      </c>
      <c r="R1" s="2" t="s">
        <v>113</v>
      </c>
      <c r="T1" s="2" t="s">
        <v>114</v>
      </c>
      <c r="U1" s="2" t="s">
        <v>115</v>
      </c>
      <c r="V1" s="3"/>
      <c r="W1" s="2" t="s">
        <v>116</v>
      </c>
      <c r="X1" s="2" t="s">
        <v>117</v>
      </c>
      <c r="Y1" s="3"/>
      <c r="Z1" s="2" t="s">
        <v>118</v>
      </c>
      <c r="AA1" s="2" t="s">
        <v>119</v>
      </c>
    </row>
    <row r="2" spans="1:27" ht="13.9">
      <c r="A2" s="82" t="s">
        <v>120</v>
      </c>
      <c r="C2" s="1"/>
      <c r="G2" t="s">
        <v>121</v>
      </c>
      <c r="H2" s="70" t="s">
        <v>122</v>
      </c>
      <c r="I2" s="78">
        <f>'Degree Planning Worksheet'!G1-7</f>
        <v>2019</v>
      </c>
      <c r="J2" s="68" t="str">
        <f>_xlfn.CONCAT($I$2+INT((ROW()-3)/3), " Fall")</f>
        <v>2018 Fall</v>
      </c>
      <c r="K2" s="69"/>
      <c r="L2" s="72" t="s">
        <v>122</v>
      </c>
      <c r="M2" s="78">
        <f>'Degree Planning Worksheet'!G1</f>
        <v>2026</v>
      </c>
      <c r="N2" s="68" t="str">
        <f>_xlfn.CONCAT($M$2+1+INT((ROW()-3)/3), " Fall")</f>
        <v>2026 Fall</v>
      </c>
      <c r="P2" s="1" t="s">
        <v>123</v>
      </c>
      <c r="R2" t="s">
        <v>124</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ht="13.9">
      <c r="A3" s="82" t="s">
        <v>125</v>
      </c>
      <c r="C3" s="1"/>
      <c r="G3" s="1" t="s">
        <v>126</v>
      </c>
      <c r="H3" s="1"/>
      <c r="I3" s="1"/>
      <c r="J3" s="68" t="str">
        <f>_xlfn.CONCAT($I$2+INT((ROW()-3)/3), " Sp.")</f>
        <v>2019 Sp.</v>
      </c>
      <c r="K3" s="69"/>
      <c r="L3" s="69"/>
      <c r="M3" s="1"/>
      <c r="N3" s="68" t="str">
        <f>_xlfn.CONCAT($M$2+1+INT((ROW()-3)/3), " Sp.")</f>
        <v>2027 Sp.</v>
      </c>
      <c r="P3" s="1" t="s">
        <v>127</v>
      </c>
      <c r="R3" t="s">
        <v>128</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ht="13.9">
      <c r="A4" s="80"/>
      <c r="C4" s="1"/>
      <c r="G4" s="1" t="s">
        <v>129</v>
      </c>
      <c r="H4" s="1"/>
      <c r="I4" s="1"/>
      <c r="J4" s="68" t="str">
        <f>_xlfn.CONCAT($I$2+INT((ROW()-3)/3), " Su.")</f>
        <v>2019 Su.</v>
      </c>
      <c r="K4" s="69"/>
      <c r="L4" s="69"/>
      <c r="M4" s="1"/>
      <c r="N4" s="68" t="str">
        <f>_xlfn.CONCAT($M$2+1+INT((ROW()-3)/3), " Su.")</f>
        <v>2027 Su.</v>
      </c>
      <c r="P4" s="1" t="s">
        <v>130</v>
      </c>
      <c r="R4" t="s">
        <v>131</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ht="13.9">
      <c r="A5" s="81" t="s">
        <v>132</v>
      </c>
      <c r="C5" s="1"/>
      <c r="G5" s="1" t="s">
        <v>133</v>
      </c>
      <c r="H5" s="1"/>
      <c r="I5" s="1"/>
      <c r="J5" s="68" t="str">
        <f>_xlfn.CONCAT($I$2+INT((ROW()-3)/3), " Fall")</f>
        <v>2019 Fall</v>
      </c>
      <c r="K5" s="69"/>
      <c r="L5" s="69"/>
      <c r="M5" s="1"/>
      <c r="N5" s="68" t="str">
        <f>_xlfn.CONCAT($M$2+1+INT((ROW()-3)/3), " Fall")</f>
        <v>2027 Fall</v>
      </c>
      <c r="P5" s="1" t="s">
        <v>134</v>
      </c>
      <c r="R5" t="s">
        <v>135</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ht="13.9">
      <c r="A6" s="82" t="s">
        <v>136</v>
      </c>
      <c r="G6" t="s">
        <v>137</v>
      </c>
      <c r="H6" s="1"/>
      <c r="I6" s="1"/>
      <c r="J6" s="68" t="str">
        <f>_xlfn.CONCAT($I$2+INT((ROW()-3)/3), " Sp.")</f>
        <v>2020 Sp.</v>
      </c>
      <c r="K6" s="69"/>
      <c r="L6" s="69"/>
      <c r="M6" s="1"/>
      <c r="N6" s="68" t="str">
        <f>_xlfn.CONCAT($M$2+1+INT((ROW()-3)/3), " Sp.")</f>
        <v>2028 Sp.</v>
      </c>
      <c r="P6" s="1"/>
      <c r="R6" t="s">
        <v>138</v>
      </c>
      <c r="T6" s="68" t="str">
        <f t="shared" si="0"/>
        <v>2030 Fall</v>
      </c>
      <c r="U6" s="68" t="str">
        <f t="shared" si="1"/>
        <v>2031 Sp.</v>
      </c>
      <c r="V6" s="69"/>
      <c r="W6" s="69"/>
      <c r="X6" s="69"/>
      <c r="Y6" s="69"/>
      <c r="Z6" s="69"/>
    </row>
    <row r="7" spans="1:27" ht="13.9">
      <c r="A7" s="82" t="s">
        <v>139</v>
      </c>
      <c r="G7" t="s">
        <v>140</v>
      </c>
      <c r="H7" s="1"/>
      <c r="I7" s="1"/>
      <c r="J7" s="68" t="str">
        <f>_xlfn.CONCAT($I$2+INT((ROW()-3)/3), " Su.")</f>
        <v>2020 Su.</v>
      </c>
      <c r="K7" s="69"/>
      <c r="L7" s="69"/>
      <c r="M7" s="1"/>
      <c r="N7" s="68" t="str">
        <f>_xlfn.CONCAT($M$2+1+INT((ROW()-3)/3), " Su.")</f>
        <v>2028 Su.</v>
      </c>
      <c r="R7" t="s">
        <v>141</v>
      </c>
      <c r="T7" s="68" t="str">
        <f t="shared" si="0"/>
        <v>2031 Fall</v>
      </c>
      <c r="U7" s="68" t="str">
        <f t="shared" si="1"/>
        <v>2032 Sp.</v>
      </c>
      <c r="V7" s="69"/>
      <c r="W7" s="69"/>
      <c r="X7" s="69"/>
      <c r="Y7" s="69"/>
      <c r="Z7" s="69"/>
    </row>
    <row r="8" spans="1:27" ht="13.9">
      <c r="A8" s="82" t="s">
        <v>142</v>
      </c>
      <c r="G8" t="s">
        <v>143</v>
      </c>
      <c r="H8" s="1"/>
      <c r="I8" s="1"/>
      <c r="J8" s="68" t="str">
        <f>_xlfn.CONCAT($I$2+INT((ROW()-3)/3), " Fall")</f>
        <v>2020 Fall</v>
      </c>
      <c r="K8" s="69"/>
      <c r="L8" s="69"/>
      <c r="M8" s="1"/>
      <c r="N8" s="68" t="str">
        <f>_xlfn.CONCAT($M$2+1+INT((ROW()-3)/3), " Fall")</f>
        <v>2028 Fall</v>
      </c>
      <c r="R8" t="s">
        <v>144</v>
      </c>
      <c r="T8" s="68" t="str">
        <f t="shared" si="0"/>
        <v>2032 Fall</v>
      </c>
      <c r="U8" s="68" t="str">
        <f t="shared" si="1"/>
        <v>2033 Sp.</v>
      </c>
      <c r="V8" s="69"/>
      <c r="W8" s="69"/>
      <c r="X8" s="69"/>
      <c r="Y8" s="69"/>
      <c r="Z8" s="69"/>
    </row>
    <row r="9" spans="1:27" ht="13.9">
      <c r="A9" s="82" t="s">
        <v>145</v>
      </c>
      <c r="G9" t="s">
        <v>146</v>
      </c>
      <c r="H9" s="1"/>
      <c r="I9" s="1"/>
      <c r="J9" s="68" t="str">
        <f>_xlfn.CONCAT($I$2+INT((ROW()-3)/3), " Sp.")</f>
        <v>2021 Sp.</v>
      </c>
      <c r="K9" s="69"/>
      <c r="L9" s="69"/>
      <c r="M9" s="1"/>
      <c r="N9" s="68" t="str">
        <f>_xlfn.CONCAT($M$2+1+INT((ROW()-3)/3), " Sp.")</f>
        <v>2029 Sp.</v>
      </c>
      <c r="R9" t="s">
        <v>147</v>
      </c>
      <c r="T9" s="69"/>
    </row>
    <row r="10" spans="1:27" ht="13.9">
      <c r="A10" s="82" t="s">
        <v>148</v>
      </c>
      <c r="H10" s="1"/>
      <c r="I10" s="1"/>
      <c r="J10" s="68" t="str">
        <f>_xlfn.CONCAT($I$2+INT((ROW()-3)/3), " Su.")</f>
        <v>2021 Su.</v>
      </c>
      <c r="K10" s="69"/>
      <c r="L10" s="69"/>
      <c r="M10" s="1"/>
      <c r="N10" s="68" t="str">
        <f>_xlfn.CONCAT($M$2+1+INT((ROW()-3)/3), " Su.")</f>
        <v>2029 Su.</v>
      </c>
      <c r="R10" t="s">
        <v>149</v>
      </c>
      <c r="T10" s="69"/>
    </row>
    <row r="11" spans="1:27" ht="14.25">
      <c r="A11" s="80" t="s">
        <v>150</v>
      </c>
      <c r="G11" t="s">
        <v>151</v>
      </c>
      <c r="H11" s="1"/>
      <c r="I11" s="1"/>
      <c r="J11" s="68" t="str">
        <f>_xlfn.CONCAT($I$2+INT((ROW()-3)/3), " Fall")</f>
        <v>2021 Fall</v>
      </c>
      <c r="K11" s="69"/>
      <c r="L11" s="69"/>
      <c r="M11" s="1"/>
      <c r="N11" s="68" t="str">
        <f>_xlfn.CONCAT($M$2+1+INT((ROW()-3)/3), " Fall")</f>
        <v>2029 Fall</v>
      </c>
      <c r="R11" t="s">
        <v>152</v>
      </c>
      <c r="T11" s="69"/>
    </row>
    <row r="12" spans="1:27" ht="13.9">
      <c r="A12" s="82" t="s">
        <v>153</v>
      </c>
      <c r="G12" t="s">
        <v>154</v>
      </c>
      <c r="H12" s="1"/>
      <c r="I12" s="1"/>
      <c r="J12" s="68" t="str">
        <f>_xlfn.CONCAT($I$2+INT((ROW()-3)/3), " Sp.")</f>
        <v>2022 Sp.</v>
      </c>
      <c r="K12" s="69"/>
      <c r="L12" s="69"/>
      <c r="M12" s="1"/>
      <c r="N12" s="68" t="str">
        <f>_xlfn.CONCAT($M$2+1+INT((ROW()-3)/3), " Sp.")</f>
        <v>2030 Sp.</v>
      </c>
      <c r="R12" t="s">
        <v>155</v>
      </c>
    </row>
    <row r="13" spans="1:27" ht="13.9">
      <c r="A13" s="82" t="s">
        <v>156</v>
      </c>
      <c r="H13" s="1"/>
      <c r="I13" s="1"/>
      <c r="J13" s="68" t="str">
        <f>_xlfn.CONCAT($I$2+INT((ROW()-3)/3), " Su.")</f>
        <v>2022 Su.</v>
      </c>
      <c r="K13" s="69"/>
      <c r="L13" s="69"/>
      <c r="M13" s="1"/>
      <c r="N13" s="68" t="str">
        <f>_xlfn.CONCAT($M$2+1+INT((ROW()-3)/3), " Su.")</f>
        <v>2030 Su.</v>
      </c>
      <c r="R13" t="s">
        <v>157</v>
      </c>
    </row>
    <row r="14" spans="1:27" ht="13.9">
      <c r="A14" s="82" t="s">
        <v>158</v>
      </c>
      <c r="H14" s="1"/>
      <c r="I14" s="1"/>
      <c r="J14" s="68" t="str">
        <f>_xlfn.CONCAT($I$2+INT((ROW()-3)/3), " Fall")</f>
        <v>2022 Fall</v>
      </c>
      <c r="K14" s="69"/>
      <c r="L14" s="69"/>
      <c r="M14" s="1"/>
      <c r="N14" s="68" t="str">
        <f>_xlfn.CONCAT($M$2+1+INT((ROW()-3)/3), " Fall")</f>
        <v>2030 Fall</v>
      </c>
      <c r="R14" t="s">
        <v>159</v>
      </c>
    </row>
    <row r="15" spans="1:27" ht="13.9">
      <c r="A15" s="82" t="s">
        <v>160</v>
      </c>
      <c r="H15" s="1"/>
      <c r="I15" s="1"/>
      <c r="J15" s="68" t="str">
        <f>_xlfn.CONCAT($I$2+INT((ROW()-3)/3), " Sp.")</f>
        <v>2023 Sp.</v>
      </c>
      <c r="K15" s="69"/>
      <c r="L15" s="69"/>
      <c r="M15" s="1"/>
      <c r="N15" s="68" t="str">
        <f>_xlfn.CONCAT($M$2+1+INT((ROW()-3)/3), " Sp.")</f>
        <v>2031 Sp.</v>
      </c>
      <c r="R15" t="s">
        <v>161</v>
      </c>
    </row>
    <row r="16" spans="1:27" ht="13.9">
      <c r="A16" s="82" t="s">
        <v>162</v>
      </c>
      <c r="H16" s="1"/>
      <c r="I16" s="1"/>
      <c r="J16" s="68" t="str">
        <f>_xlfn.CONCAT($I$2+INT((ROW()-3)/3), " Su.")</f>
        <v>2023 Su.</v>
      </c>
      <c r="K16" s="69"/>
      <c r="L16" s="69"/>
      <c r="M16" s="1"/>
      <c r="N16" s="68" t="str">
        <f>_xlfn.CONCAT($M$2+1+INT((ROW()-3)/3), " Su.")</f>
        <v>2031 Su.</v>
      </c>
      <c r="R16" t="s">
        <v>163</v>
      </c>
    </row>
    <row r="17" spans="1:18" ht="13.9">
      <c r="A17" s="82" t="s">
        <v>164</v>
      </c>
      <c r="H17" s="1"/>
      <c r="I17" s="1"/>
      <c r="J17" s="68" t="str">
        <f>_xlfn.CONCAT($I$2+INT((ROW()-3)/3), " Fall")</f>
        <v>2023 Fall</v>
      </c>
      <c r="K17" s="69"/>
      <c r="L17" s="69"/>
      <c r="M17" s="1"/>
      <c r="N17" s="68" t="str">
        <f>_xlfn.CONCAT($M$2+1+INT((ROW()-3)/3), " Fall")</f>
        <v>2031 Fall</v>
      </c>
      <c r="R17" t="s">
        <v>165</v>
      </c>
    </row>
    <row r="18" spans="1:18" ht="13.9">
      <c r="A18" s="82" t="s">
        <v>166</v>
      </c>
      <c r="H18" s="1"/>
      <c r="I18" s="1"/>
      <c r="J18" s="68" t="str">
        <f>_xlfn.CONCAT($I$2+INT((ROW()-3)/3), " Sp.")</f>
        <v>2024 Sp.</v>
      </c>
      <c r="K18" s="69"/>
      <c r="L18" s="69"/>
      <c r="M18" s="1"/>
      <c r="N18" s="68" t="str">
        <f>_xlfn.CONCAT($M$2+1+INT((ROW()-3)/3), " Sp.")</f>
        <v>2032 Sp.</v>
      </c>
      <c r="R18" t="s">
        <v>167</v>
      </c>
    </row>
    <row r="19" spans="1:18" ht="13.9">
      <c r="A19" s="82" t="s">
        <v>168</v>
      </c>
      <c r="H19" s="1"/>
      <c r="I19" s="1"/>
      <c r="J19" s="68" t="str">
        <f>_xlfn.CONCAT($I$2+INT((ROW()-3)/3), " Su.")</f>
        <v>2024 Su.</v>
      </c>
      <c r="K19" s="69"/>
      <c r="L19" s="69"/>
      <c r="M19" s="1"/>
      <c r="N19" s="68" t="str">
        <f>_xlfn.CONCAT($M$2+1+INT((ROW()-3)/3), " Su.")</f>
        <v>2032 Su.</v>
      </c>
      <c r="R19" t="s">
        <v>169</v>
      </c>
    </row>
    <row r="20" spans="1:18" ht="13.9">
      <c r="A20" s="82" t="s">
        <v>170</v>
      </c>
      <c r="H20" s="1"/>
      <c r="I20" s="1"/>
      <c r="J20" s="68" t="str">
        <f>_xlfn.CONCAT($I$2+INT((ROW()-3)/3), " Fall")</f>
        <v>2024 Fall</v>
      </c>
      <c r="K20" s="69"/>
      <c r="L20" s="69"/>
      <c r="M20" s="1"/>
      <c r="N20" s="68" t="s">
        <v>171</v>
      </c>
      <c r="R20" t="s">
        <v>172</v>
      </c>
    </row>
    <row r="21" spans="1:18" ht="13.9">
      <c r="A21" s="82" t="s">
        <v>173</v>
      </c>
      <c r="H21" s="1"/>
      <c r="I21" s="1"/>
      <c r="J21" s="68" t="str">
        <f>_xlfn.CONCAT($I$2+INT((ROW()-3)/3), " Sp.")</f>
        <v>2025 Sp.</v>
      </c>
      <c r="K21" s="69"/>
      <c r="L21" s="69"/>
    </row>
    <row r="22" spans="1:18" ht="13.9">
      <c r="A22" s="82" t="s">
        <v>174</v>
      </c>
      <c r="H22" s="1"/>
      <c r="I22" s="1"/>
      <c r="J22" s="68" t="str">
        <f>_xlfn.CONCAT($I$2+INT((ROW()-3)/3), " Su.")</f>
        <v>2025 Su.</v>
      </c>
      <c r="K22" s="69"/>
      <c r="L22" s="69"/>
    </row>
    <row r="23" spans="1:18" ht="13.9">
      <c r="A23" s="82" t="s">
        <v>175</v>
      </c>
      <c r="H23" s="1"/>
      <c r="I23" s="1"/>
      <c r="J23" s="68" t="str">
        <f>_xlfn.CONCAT($I$2+INT((ROW()-3)/3), " Fall")</f>
        <v>2025 Fall</v>
      </c>
      <c r="K23" s="69"/>
      <c r="L23" s="69"/>
    </row>
    <row r="24" spans="1:18" ht="13.9">
      <c r="A24" s="82" t="s">
        <v>176</v>
      </c>
      <c r="H24" s="1"/>
      <c r="I24" s="1"/>
      <c r="J24" s="68" t="str">
        <f>_xlfn.CONCAT($I$2+INT((ROW()-3)/3), " Sp.")</f>
        <v>2026 Sp.</v>
      </c>
      <c r="K24" s="69"/>
      <c r="L24" s="69"/>
    </row>
    <row r="25" spans="1:18" ht="13.9">
      <c r="A25" s="82" t="s">
        <v>177</v>
      </c>
      <c r="H25" s="1"/>
      <c r="I25" s="1"/>
      <c r="J25" s="68" t="str">
        <f>_xlfn.CONCAT($I$2+INT((ROW()-3)/3), " Su.")</f>
        <v>2026 Su.</v>
      </c>
      <c r="K25" s="69"/>
      <c r="L25" s="69"/>
    </row>
    <row r="26" spans="1:18" ht="13.9">
      <c r="A26" s="82" t="s">
        <v>178</v>
      </c>
      <c r="H26" s="1"/>
      <c r="I26" s="1"/>
      <c r="J26" s="68" t="str">
        <f>_xlfn.CONCAT($I$2+INT((ROW()-3)/3), " Fall")</f>
        <v>2026 Fall</v>
      </c>
      <c r="K26" s="69"/>
      <c r="L26" s="69"/>
    </row>
    <row r="27" spans="1:18" ht="13.9">
      <c r="A27" s="82" t="s">
        <v>179</v>
      </c>
      <c r="H27" s="1"/>
      <c r="I27" s="1"/>
      <c r="J27" s="68" t="str">
        <f>_xlfn.CONCAT($I$2+INT((ROW()-3)/3), " Sp.")</f>
        <v>2027 Sp.</v>
      </c>
      <c r="K27" s="69"/>
      <c r="L27" s="69"/>
    </row>
    <row r="28" spans="1:18" ht="13.9">
      <c r="A28" s="82" t="s">
        <v>180</v>
      </c>
      <c r="H28" s="1"/>
      <c r="I28" s="1"/>
      <c r="J28" s="68" t="str">
        <f>_xlfn.CONCAT($I$2+INT((ROW()-3)/3), " Su.")</f>
        <v>2027 Su.</v>
      </c>
      <c r="K28" s="69"/>
      <c r="L28" s="69"/>
      <c r="M28" s="1"/>
      <c r="N28" s="1"/>
    </row>
    <row r="29" spans="1:18" ht="14.25">
      <c r="A29" s="82" t="s">
        <v>181</v>
      </c>
      <c r="H29" s="1"/>
      <c r="I29" s="1"/>
      <c r="J29" s="68" t="str">
        <f>_xlfn.CONCAT($I$2+INT((ROW()-3)/3), " Fall")</f>
        <v>2027 Fall</v>
      </c>
      <c r="K29" s="69"/>
      <c r="L29" s="69"/>
      <c r="M29" s="1"/>
      <c r="N29" s="1"/>
    </row>
    <row r="30" spans="1:18" ht="13.9">
      <c r="A30" s="82" t="s">
        <v>182</v>
      </c>
      <c r="H30" s="1"/>
      <c r="I30" s="1"/>
      <c r="J30" s="68" t="str">
        <f>_xlfn.CONCAT($I$2+INT((ROW()-3)/3), " Sp.")</f>
        <v>2028 Sp.</v>
      </c>
      <c r="K30" s="69"/>
      <c r="L30" s="69"/>
      <c r="M30" s="1"/>
      <c r="N30" s="1"/>
    </row>
    <row r="31" spans="1:18" ht="13.9">
      <c r="A31" s="82" t="s">
        <v>183</v>
      </c>
      <c r="H31" s="1"/>
      <c r="I31" s="1"/>
      <c r="J31" s="68" t="str">
        <f>_xlfn.CONCAT($I$2+INT((ROW()-3)/3), " Su.")</f>
        <v>2028 Su.</v>
      </c>
      <c r="K31" s="69"/>
      <c r="L31" s="69"/>
      <c r="M31" s="1"/>
      <c r="N31" s="1"/>
    </row>
    <row r="32" spans="1:18">
      <c r="H32" s="1"/>
      <c r="I32" s="1"/>
      <c r="J32" s="68" t="str">
        <f>_xlfn.CONCAT($I$2+INT((ROW()-3)/3), " Fall")</f>
        <v>2028 Fall</v>
      </c>
      <c r="K32" s="69"/>
      <c r="L32" s="69"/>
      <c r="M32" s="1"/>
      <c r="N32" s="1"/>
    </row>
    <row r="33" spans="1:18" ht="13.9">
      <c r="A33" s="81" t="s">
        <v>184</v>
      </c>
      <c r="H33" s="1"/>
      <c r="I33" s="1"/>
      <c r="J33" s="68" t="str">
        <f>_xlfn.CONCAT($I$2+INT((ROW()-3)/3), " Sp.")</f>
        <v>2029 Sp.</v>
      </c>
      <c r="K33" s="69"/>
      <c r="L33" s="69"/>
      <c r="M33" s="1"/>
      <c r="N33" s="1"/>
    </row>
    <row r="34" spans="1:18" ht="13.9">
      <c r="A34" s="80" t="s">
        <v>185</v>
      </c>
      <c r="H34" s="1"/>
      <c r="I34" s="1"/>
      <c r="J34" s="68" t="str">
        <f>_xlfn.CONCAT($I$2+INT((ROW()-3)/3), " Su.")</f>
        <v>2029 Su.</v>
      </c>
      <c r="K34" s="69"/>
      <c r="L34" s="69"/>
      <c r="M34" s="1"/>
      <c r="N34" s="1"/>
    </row>
    <row r="35" spans="1:18" ht="13.9">
      <c r="A35" s="80" t="s">
        <v>186</v>
      </c>
      <c r="H35" s="1"/>
      <c r="I35" s="1"/>
      <c r="J35" s="68" t="str">
        <f>_xlfn.CONCAT($I$2+INT((ROW()-3)/3), " Fall")</f>
        <v>2029 Fall</v>
      </c>
      <c r="K35" s="69"/>
      <c r="L35" s="69"/>
      <c r="M35" s="1"/>
      <c r="N35" s="1"/>
    </row>
    <row r="36" spans="1:18" ht="13.9">
      <c r="A36" s="80" t="s">
        <v>187</v>
      </c>
      <c r="I36" s="1"/>
      <c r="J36" s="68" t="str">
        <f>_xlfn.CONCAT($I$2+INT((ROW()-3)/3), " Sp.")</f>
        <v>2030 Sp.</v>
      </c>
      <c r="K36" s="69"/>
      <c r="L36" s="69"/>
    </row>
    <row r="37" spans="1:18" ht="12.75">
      <c r="A37" t="s">
        <v>188</v>
      </c>
      <c r="I37" s="1"/>
      <c r="J37" s="68" t="str">
        <f>_xlfn.CONCAT($I$2+INT((ROW()-3)/3), " Su.")</f>
        <v>2030 Su.</v>
      </c>
      <c r="K37" s="69"/>
      <c r="L37" s="69"/>
    </row>
    <row r="38" spans="1:18" ht="14.25">
      <c r="A38" s="80" t="s">
        <v>189</v>
      </c>
      <c r="J38" s="68" t="str">
        <f>_xlfn.CONCAT($I$2+INT((ROW()-3)/3), " Fall")</f>
        <v>2030 Fall</v>
      </c>
      <c r="K38" s="69"/>
      <c r="L38" s="69"/>
    </row>
    <row r="39" spans="1:18" ht="14.25">
      <c r="A39" s="80" t="s">
        <v>190</v>
      </c>
    </row>
    <row r="40" spans="1:18" ht="14.25">
      <c r="A40" s="80" t="s">
        <v>191</v>
      </c>
    </row>
    <row r="41" spans="1:18" ht="14.25">
      <c r="A41" s="80" t="s">
        <v>192</v>
      </c>
    </row>
    <row r="42" spans="1:18" ht="23.25">
      <c r="A42" s="80" t="s">
        <v>193</v>
      </c>
      <c r="H42" s="157" t="s">
        <v>194</v>
      </c>
      <c r="I42" s="157"/>
      <c r="J42" s="157"/>
      <c r="K42" s="157"/>
      <c r="L42" s="157"/>
      <c r="M42" s="157"/>
      <c r="N42" s="157"/>
      <c r="O42" s="157"/>
      <c r="P42" s="157"/>
      <c r="Q42" s="157"/>
      <c r="R42" s="157"/>
    </row>
    <row r="43" spans="1:18" ht="14.25">
      <c r="A43" s="80" t="s">
        <v>195</v>
      </c>
    </row>
    <row r="44" spans="1:18" ht="14.25">
      <c r="A44" s="80" t="s">
        <v>196</v>
      </c>
    </row>
    <row r="45" spans="1:18" ht="14.25">
      <c r="A45" s="80" t="s">
        <v>197</v>
      </c>
    </row>
    <row r="46" spans="1:18" ht="14.25">
      <c r="A46" s="80" t="s">
        <v>198</v>
      </c>
    </row>
    <row r="47" spans="1:18" ht="14.25">
      <c r="A47" s="80" t="s">
        <v>170</v>
      </c>
    </row>
    <row r="48" spans="1:18" ht="14.25">
      <c r="A48" s="80" t="s">
        <v>199</v>
      </c>
    </row>
    <row r="49" spans="1:1" ht="14.25">
      <c r="A49" s="80" t="s">
        <v>200</v>
      </c>
    </row>
    <row r="50" spans="1:1" ht="14.25">
      <c r="A50" s="80" t="s">
        <v>201</v>
      </c>
    </row>
    <row r="51" spans="1:1" ht="14.25">
      <c r="A51" s="80" t="s">
        <v>202</v>
      </c>
    </row>
    <row r="52" spans="1:1" ht="14.25">
      <c r="A52" s="80" t="s">
        <v>203</v>
      </c>
    </row>
    <row r="53" spans="1:1" ht="14.25">
      <c r="A53" s="80" t="s">
        <v>204</v>
      </c>
    </row>
    <row r="54" spans="1:1" ht="14.25">
      <c r="A54" s="80" t="s">
        <v>205</v>
      </c>
    </row>
    <row r="55" spans="1:1" ht="14.25">
      <c r="A55" s="80" t="s">
        <v>206</v>
      </c>
    </row>
    <row r="56" spans="1:1" ht="12.75">
      <c r="A56" t="s">
        <v>207</v>
      </c>
    </row>
    <row r="57" spans="1:1" ht="15">
      <c r="A57" s="81" t="s">
        <v>208</v>
      </c>
    </row>
    <row r="58" spans="1:1" ht="14.25">
      <c r="A58" s="82" t="s">
        <v>136</v>
      </c>
    </row>
    <row r="59" spans="1:1" ht="14.25">
      <c r="A59" s="82" t="s">
        <v>139</v>
      </c>
    </row>
    <row r="60" spans="1:1" ht="14.25">
      <c r="A60" s="82" t="s">
        <v>142</v>
      </c>
    </row>
    <row r="61" spans="1:1" ht="14.25">
      <c r="A61" s="82" t="s">
        <v>145</v>
      </c>
    </row>
    <row r="62" spans="1:1" ht="14.25">
      <c r="A62" s="82" t="s">
        <v>148</v>
      </c>
    </row>
    <row r="63" spans="1:1" ht="14.25">
      <c r="A63" s="80" t="s">
        <v>150</v>
      </c>
    </row>
    <row r="64" spans="1:1" ht="14.25">
      <c r="A64" s="82" t="s">
        <v>153</v>
      </c>
    </row>
    <row r="65" spans="1:1" ht="14.25">
      <c r="A65" s="82" t="s">
        <v>156</v>
      </c>
    </row>
    <row r="66" spans="1:1" ht="14.25">
      <c r="A66" s="82" t="s">
        <v>158</v>
      </c>
    </row>
    <row r="67" spans="1:1" ht="14.25">
      <c r="A67" s="82" t="s">
        <v>160</v>
      </c>
    </row>
    <row r="68" spans="1:1" ht="14.25">
      <c r="A68" s="82" t="s">
        <v>162</v>
      </c>
    </row>
    <row r="69" spans="1:1" ht="14.25">
      <c r="A69" s="82" t="s">
        <v>164</v>
      </c>
    </row>
    <row r="70" spans="1:1" ht="14.25">
      <c r="A70" s="82" t="s">
        <v>166</v>
      </c>
    </row>
    <row r="71" spans="1:1" ht="14.25">
      <c r="A71" s="82" t="s">
        <v>168</v>
      </c>
    </row>
    <row r="72" spans="1:1" ht="14.25">
      <c r="A72" s="82" t="s">
        <v>170</v>
      </c>
    </row>
    <row r="73" spans="1:1" ht="14.25">
      <c r="A73" s="82" t="s">
        <v>173</v>
      </c>
    </row>
    <row r="74" spans="1:1" ht="14.25">
      <c r="A74" s="82" t="s">
        <v>174</v>
      </c>
    </row>
    <row r="75" spans="1:1" ht="14.25">
      <c r="A75" s="82" t="s">
        <v>175</v>
      </c>
    </row>
    <row r="76" spans="1:1" ht="14.25">
      <c r="A76" s="82" t="s">
        <v>176</v>
      </c>
    </row>
    <row r="77" spans="1:1" ht="14.25">
      <c r="A77" s="82" t="s">
        <v>177</v>
      </c>
    </row>
    <row r="78" spans="1:1" ht="14.25">
      <c r="A78" s="82" t="s">
        <v>178</v>
      </c>
    </row>
    <row r="79" spans="1:1" ht="14.25">
      <c r="A79" s="82" t="s">
        <v>179</v>
      </c>
    </row>
    <row r="80" spans="1:1" ht="14.25">
      <c r="A80" s="82" t="s">
        <v>180</v>
      </c>
    </row>
    <row r="81" spans="1:1" ht="14.25">
      <c r="A81" s="82" t="s">
        <v>181</v>
      </c>
    </row>
    <row r="82" spans="1:1" ht="14.25">
      <c r="A82" s="82" t="s">
        <v>182</v>
      </c>
    </row>
    <row r="83" spans="1:1" ht="14.25">
      <c r="A83" s="82" t="s">
        <v>183</v>
      </c>
    </row>
    <row r="84" spans="1:1" ht="12.75"/>
  </sheetData>
  <protectedRanges>
    <protectedRange sqref="B13:G1048576 A110:A1048576 A39:A42 B1:F12 A44:A73 A75:A83 A85:A108 A1:A21 A23:A36"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00094C6C-D814-4A04-8AD7-9795A06A8EAD}"/>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2026-08-26T09:06:54Z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